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josk\Documents\"/>
    </mc:Choice>
  </mc:AlternateContent>
  <xr:revisionPtr revIDLastSave="0" documentId="10_ncr:100000_{9B9EDC6C-8086-43F2-8757-351842791022}" xr6:coauthVersionLast="31" xr6:coauthVersionMax="31" xr10:uidLastSave="{00000000-0000-0000-0000-000000000000}"/>
  <bookViews>
    <workbookView xWindow="0" yWindow="0" windowWidth="18870" windowHeight="7725" xr2:uid="{00000000-000D-0000-FFFF-FFFF00000000}"/>
  </bookViews>
  <sheets>
    <sheet name="Total" sheetId="1" r:id="rId1"/>
    <sheet name="Sør" sheetId="5" r:id="rId2"/>
    <sheet name="Nord" sheetId="6" r:id="rId3"/>
    <sheet name="Uten Theim" sheetId="4" r:id="rId4"/>
  </sheets>
  <calcPr calcId="179017"/>
</workbook>
</file>

<file path=xl/calcChain.xml><?xml version="1.0" encoding="utf-8"?>
<calcChain xmlns="http://schemas.openxmlformats.org/spreadsheetml/2006/main">
  <c r="E14" i="1" l="1"/>
  <c r="F14" i="1"/>
  <c r="Y49" i="1"/>
  <c r="S14" i="1"/>
  <c r="E23" i="5"/>
  <c r="F23" i="5"/>
  <c r="G23" i="5"/>
  <c r="L23" i="5"/>
  <c r="Q23" i="5"/>
  <c r="R23" i="5"/>
  <c r="S23" i="5"/>
  <c r="X23" i="5"/>
  <c r="Y23" i="5"/>
  <c r="AA23" i="5"/>
  <c r="AB23" i="5"/>
  <c r="E2" i="1"/>
  <c r="F2" i="1"/>
  <c r="G2" i="1"/>
  <c r="L2" i="1"/>
  <c r="Q2" i="1"/>
  <c r="R2" i="1"/>
  <c r="S2" i="1"/>
  <c r="X2" i="1"/>
  <c r="Y2" i="1"/>
  <c r="AA2" i="1"/>
  <c r="AB2" i="1"/>
  <c r="E3" i="1"/>
  <c r="F3" i="1"/>
  <c r="G3" i="1"/>
  <c r="L3" i="1"/>
  <c r="Q3" i="1"/>
  <c r="R3" i="1"/>
  <c r="S3" i="1"/>
  <c r="X3" i="1"/>
  <c r="Y3" i="1"/>
  <c r="AA3" i="1"/>
  <c r="AB3" i="1"/>
  <c r="E7" i="1"/>
  <c r="F7" i="1"/>
  <c r="G7" i="1"/>
  <c r="L7" i="1"/>
  <c r="Q7" i="1"/>
  <c r="R7" i="1"/>
  <c r="S7" i="1"/>
  <c r="X7" i="1"/>
  <c r="Y7" i="1"/>
  <c r="AA7" i="1"/>
  <c r="AB7" i="1"/>
  <c r="E9" i="1"/>
  <c r="F9" i="1"/>
  <c r="G9" i="1"/>
  <c r="L9" i="1"/>
  <c r="Q9" i="1"/>
  <c r="R9" i="1"/>
  <c r="S9" i="1"/>
  <c r="X9" i="1"/>
  <c r="Y9" i="1"/>
  <c r="AA9" i="1"/>
  <c r="AB9" i="1"/>
  <c r="E10" i="1"/>
  <c r="F10" i="1"/>
  <c r="G10" i="1"/>
  <c r="L10" i="1"/>
  <c r="Q10" i="1"/>
  <c r="R10" i="1"/>
  <c r="S10" i="1"/>
  <c r="X10" i="1"/>
  <c r="Y10" i="1"/>
  <c r="AA10" i="1"/>
  <c r="AB10" i="1"/>
  <c r="E11" i="1"/>
  <c r="F11" i="1"/>
  <c r="G11" i="1"/>
  <c r="L11" i="1"/>
  <c r="Q11" i="1"/>
  <c r="R11" i="1"/>
  <c r="S11" i="1"/>
  <c r="X11" i="1"/>
  <c r="Y11" i="1"/>
  <c r="AA11" i="1"/>
  <c r="AB11" i="1"/>
  <c r="AG24" i="6"/>
  <c r="AF24" i="6"/>
  <c r="AE24" i="6"/>
  <c r="AD24" i="6"/>
  <c r="AC24" i="6"/>
  <c r="Z24" i="6"/>
  <c r="W24" i="6"/>
  <c r="V24" i="6"/>
  <c r="U24" i="6"/>
  <c r="T24" i="6"/>
  <c r="P24" i="6"/>
  <c r="O24" i="6"/>
  <c r="M24" i="6"/>
  <c r="K24" i="6"/>
  <c r="J24" i="6"/>
  <c r="I24" i="6"/>
  <c r="H24" i="6"/>
  <c r="D24" i="6"/>
  <c r="Y24" i="6"/>
  <c r="C24" i="6"/>
  <c r="A24" i="6"/>
  <c r="AB23" i="6"/>
  <c r="AA23" i="6"/>
  <c r="Y23" i="6"/>
  <c r="X23" i="6"/>
  <c r="S23" i="6"/>
  <c r="Q23" i="6"/>
  <c r="R23" i="6"/>
  <c r="L23" i="6"/>
  <c r="G23" i="6"/>
  <c r="E23" i="6"/>
  <c r="F23" i="6"/>
  <c r="AB22" i="6"/>
  <c r="AA22" i="6"/>
  <c r="Y22" i="6"/>
  <c r="X22" i="6"/>
  <c r="S22" i="6"/>
  <c r="Q22" i="6"/>
  <c r="R22" i="6"/>
  <c r="L22" i="6"/>
  <c r="G22" i="6"/>
  <c r="E22" i="6"/>
  <c r="F22" i="6"/>
  <c r="AB21" i="6"/>
  <c r="AA21" i="6"/>
  <c r="Y21" i="6"/>
  <c r="X21" i="6"/>
  <c r="S21" i="6"/>
  <c r="Q21" i="6"/>
  <c r="R21" i="6"/>
  <c r="L21" i="6"/>
  <c r="G21" i="6"/>
  <c r="E21" i="6"/>
  <c r="F21" i="6"/>
  <c r="AB20" i="6"/>
  <c r="AA20" i="6"/>
  <c r="Y20" i="6"/>
  <c r="X20" i="6"/>
  <c r="S20" i="6"/>
  <c r="Q20" i="6"/>
  <c r="R20" i="6"/>
  <c r="L20" i="6"/>
  <c r="G20" i="6"/>
  <c r="E20" i="6"/>
  <c r="F20" i="6"/>
  <c r="AB19" i="6"/>
  <c r="AA19" i="6"/>
  <c r="Y19" i="6"/>
  <c r="X19" i="6"/>
  <c r="S19" i="6"/>
  <c r="Q19" i="6"/>
  <c r="R19" i="6"/>
  <c r="L19" i="6"/>
  <c r="G19" i="6"/>
  <c r="E19" i="6"/>
  <c r="F19" i="6"/>
  <c r="AB18" i="6"/>
  <c r="AA18" i="6"/>
  <c r="Y18" i="6"/>
  <c r="X18" i="6"/>
  <c r="S18" i="6"/>
  <c r="Q18" i="6"/>
  <c r="R18" i="6"/>
  <c r="L18" i="6"/>
  <c r="G18" i="6"/>
  <c r="E18" i="6"/>
  <c r="F18" i="6"/>
  <c r="AB17" i="6"/>
  <c r="AA17" i="6"/>
  <c r="Y17" i="6"/>
  <c r="X17" i="6"/>
  <c r="S17" i="6"/>
  <c r="Q17" i="6"/>
  <c r="R17" i="6"/>
  <c r="L17" i="6"/>
  <c r="G17" i="6"/>
  <c r="E17" i="6"/>
  <c r="F17" i="6"/>
  <c r="AB16" i="6"/>
  <c r="AA16" i="6"/>
  <c r="Y16" i="6"/>
  <c r="X16" i="6"/>
  <c r="S16" i="6"/>
  <c r="Q16" i="6"/>
  <c r="R16" i="6"/>
  <c r="L16" i="6"/>
  <c r="G16" i="6"/>
  <c r="E16" i="6"/>
  <c r="F16" i="6"/>
  <c r="AB15" i="6"/>
  <c r="AA15" i="6"/>
  <c r="Y15" i="6"/>
  <c r="X15" i="6"/>
  <c r="S15" i="6"/>
  <c r="Q15" i="6"/>
  <c r="R15" i="6"/>
  <c r="L15" i="6"/>
  <c r="G15" i="6"/>
  <c r="E15" i="6"/>
  <c r="F15" i="6"/>
  <c r="AB14" i="6"/>
  <c r="AA14" i="6"/>
  <c r="Y14" i="6"/>
  <c r="X14" i="6"/>
  <c r="S14" i="6"/>
  <c r="Q14" i="6"/>
  <c r="R14" i="6"/>
  <c r="L14" i="6"/>
  <c r="G14" i="6"/>
  <c r="E14" i="6"/>
  <c r="F14" i="6"/>
  <c r="AB13" i="6"/>
  <c r="AA13" i="6"/>
  <c r="Y13" i="6"/>
  <c r="X13" i="6"/>
  <c r="S13" i="6"/>
  <c r="Q13" i="6"/>
  <c r="R13" i="6"/>
  <c r="L13" i="6"/>
  <c r="G13" i="6"/>
  <c r="E13" i="6"/>
  <c r="F13" i="6"/>
  <c r="AB12" i="6"/>
  <c r="AA12" i="6"/>
  <c r="Y12" i="6"/>
  <c r="X12" i="6"/>
  <c r="S12" i="6"/>
  <c r="Q12" i="6"/>
  <c r="R12" i="6"/>
  <c r="L12" i="6"/>
  <c r="G12" i="6"/>
  <c r="E12" i="6"/>
  <c r="F12" i="6"/>
  <c r="AB11" i="6"/>
  <c r="AA11" i="6"/>
  <c r="Y11" i="6"/>
  <c r="X11" i="6"/>
  <c r="S11" i="6"/>
  <c r="Q11" i="6"/>
  <c r="R11" i="6"/>
  <c r="L11" i="6"/>
  <c r="G11" i="6"/>
  <c r="E11" i="6"/>
  <c r="F11" i="6"/>
  <c r="AB10" i="6"/>
  <c r="AA10" i="6"/>
  <c r="Y10" i="6"/>
  <c r="X10" i="6"/>
  <c r="S10" i="6"/>
  <c r="Q10" i="6"/>
  <c r="R10" i="6"/>
  <c r="L10" i="6"/>
  <c r="G10" i="6"/>
  <c r="E10" i="6"/>
  <c r="F10" i="6"/>
  <c r="AB9" i="6"/>
  <c r="AA9" i="6"/>
  <c r="Y9" i="6"/>
  <c r="X9" i="6"/>
  <c r="S9" i="6"/>
  <c r="Q9" i="6"/>
  <c r="R9" i="6"/>
  <c r="L9" i="6"/>
  <c r="G9" i="6"/>
  <c r="E9" i="6"/>
  <c r="F9" i="6"/>
  <c r="AB8" i="6"/>
  <c r="AA8" i="6"/>
  <c r="Y8" i="6"/>
  <c r="X8" i="6"/>
  <c r="S8" i="6"/>
  <c r="Q8" i="6"/>
  <c r="R8" i="6"/>
  <c r="L8" i="6"/>
  <c r="G8" i="6"/>
  <c r="E8" i="6"/>
  <c r="F8" i="6"/>
  <c r="AB7" i="6"/>
  <c r="AA7" i="6"/>
  <c r="Y7" i="6"/>
  <c r="X7" i="6"/>
  <c r="S7" i="6"/>
  <c r="Q7" i="6"/>
  <c r="R7" i="6"/>
  <c r="L7" i="6"/>
  <c r="G7" i="6"/>
  <c r="E7" i="6"/>
  <c r="F7" i="6"/>
  <c r="AB6" i="6"/>
  <c r="AA6" i="6"/>
  <c r="Y6" i="6"/>
  <c r="X6" i="6"/>
  <c r="S6" i="6"/>
  <c r="Q6" i="6"/>
  <c r="R6" i="6"/>
  <c r="L6" i="6"/>
  <c r="G6" i="6"/>
  <c r="E6" i="6"/>
  <c r="F6" i="6"/>
  <c r="AB5" i="6"/>
  <c r="AA5" i="6"/>
  <c r="Y5" i="6"/>
  <c r="X5" i="6"/>
  <c r="S5" i="6"/>
  <c r="Q5" i="6"/>
  <c r="R5" i="6"/>
  <c r="L5" i="6"/>
  <c r="G5" i="6"/>
  <c r="E5" i="6"/>
  <c r="F5" i="6"/>
  <c r="AB4" i="6"/>
  <c r="AA4" i="6"/>
  <c r="Y4" i="6"/>
  <c r="X4" i="6"/>
  <c r="S4" i="6"/>
  <c r="Q4" i="6"/>
  <c r="R4" i="6"/>
  <c r="L4" i="6"/>
  <c r="G4" i="6"/>
  <c r="E4" i="6"/>
  <c r="F4" i="6"/>
  <c r="AB3" i="6"/>
  <c r="AA3" i="6"/>
  <c r="Y3" i="6"/>
  <c r="X3" i="6"/>
  <c r="S3" i="6"/>
  <c r="Q3" i="6"/>
  <c r="R3" i="6"/>
  <c r="L3" i="6"/>
  <c r="G3" i="6"/>
  <c r="E3" i="6"/>
  <c r="F3" i="6"/>
  <c r="AB2" i="6"/>
  <c r="AA2" i="6"/>
  <c r="Y2" i="6"/>
  <c r="X2" i="6"/>
  <c r="S2" i="6"/>
  <c r="Q2" i="6"/>
  <c r="R2" i="6"/>
  <c r="L2" i="6"/>
  <c r="G2" i="6"/>
  <c r="E2" i="6"/>
  <c r="F2" i="6"/>
  <c r="AG27" i="5"/>
  <c r="AF27" i="5"/>
  <c r="AE27" i="5"/>
  <c r="AD27" i="5"/>
  <c r="AC27" i="5"/>
  <c r="Z27" i="5"/>
  <c r="W27" i="5"/>
  <c r="V27" i="5"/>
  <c r="U27" i="5"/>
  <c r="T27" i="5"/>
  <c r="P27" i="5"/>
  <c r="O27" i="5"/>
  <c r="M27" i="5"/>
  <c r="K27" i="5"/>
  <c r="J27" i="5"/>
  <c r="I27" i="5"/>
  <c r="H27" i="5"/>
  <c r="D27" i="5"/>
  <c r="C27" i="5"/>
  <c r="A27" i="5"/>
  <c r="AB26" i="5"/>
  <c r="AA26" i="5"/>
  <c r="Y26" i="5"/>
  <c r="X26" i="5"/>
  <c r="S26" i="5"/>
  <c r="Q26" i="5"/>
  <c r="R26" i="5"/>
  <c r="L26" i="5"/>
  <c r="G26" i="5"/>
  <c r="E26" i="5"/>
  <c r="F26" i="5"/>
  <c r="AB25" i="5"/>
  <c r="AA25" i="5"/>
  <c r="Y25" i="5"/>
  <c r="X25" i="5"/>
  <c r="S25" i="5"/>
  <c r="Q25" i="5"/>
  <c r="R25" i="5"/>
  <c r="L25" i="5"/>
  <c r="G25" i="5"/>
  <c r="E25" i="5"/>
  <c r="F25" i="5"/>
  <c r="AB24" i="5"/>
  <c r="AA24" i="5"/>
  <c r="Y24" i="5"/>
  <c r="X24" i="5"/>
  <c r="S24" i="5"/>
  <c r="Q24" i="5"/>
  <c r="R24" i="5"/>
  <c r="L24" i="5"/>
  <c r="G24" i="5"/>
  <c r="E24" i="5"/>
  <c r="F24" i="5"/>
  <c r="AB22" i="5"/>
  <c r="AA22" i="5"/>
  <c r="Y22" i="5"/>
  <c r="X22" i="5"/>
  <c r="S22" i="5"/>
  <c r="Q22" i="5"/>
  <c r="R22" i="5"/>
  <c r="L22" i="5"/>
  <c r="G22" i="5"/>
  <c r="E22" i="5"/>
  <c r="F22" i="5"/>
  <c r="AB21" i="5"/>
  <c r="AA21" i="5"/>
  <c r="Y21" i="5"/>
  <c r="X21" i="5"/>
  <c r="S21" i="5"/>
  <c r="Q21" i="5"/>
  <c r="R21" i="5"/>
  <c r="L21" i="5"/>
  <c r="G21" i="5"/>
  <c r="E21" i="5"/>
  <c r="F21" i="5"/>
  <c r="AB20" i="5"/>
  <c r="AA20" i="5"/>
  <c r="Y20" i="5"/>
  <c r="X20" i="5"/>
  <c r="S20" i="5"/>
  <c r="Q20" i="5"/>
  <c r="R20" i="5"/>
  <c r="L20" i="5"/>
  <c r="G20" i="5"/>
  <c r="E20" i="5"/>
  <c r="F20" i="5"/>
  <c r="AB19" i="5"/>
  <c r="AA19" i="5"/>
  <c r="Y19" i="5"/>
  <c r="X19" i="5"/>
  <c r="S19" i="5"/>
  <c r="Q19" i="5"/>
  <c r="R19" i="5"/>
  <c r="L19" i="5"/>
  <c r="G19" i="5"/>
  <c r="E19" i="5"/>
  <c r="F19" i="5"/>
  <c r="AB18" i="5"/>
  <c r="AA18" i="5"/>
  <c r="Y18" i="5"/>
  <c r="X18" i="5"/>
  <c r="S18" i="5"/>
  <c r="Q18" i="5"/>
  <c r="R18" i="5"/>
  <c r="L18" i="5"/>
  <c r="G18" i="5"/>
  <c r="E18" i="5"/>
  <c r="F18" i="5"/>
  <c r="AB17" i="5"/>
  <c r="AA17" i="5"/>
  <c r="Y17" i="5"/>
  <c r="X17" i="5"/>
  <c r="S17" i="5"/>
  <c r="Q17" i="5"/>
  <c r="R17" i="5"/>
  <c r="L17" i="5"/>
  <c r="G17" i="5"/>
  <c r="E17" i="5"/>
  <c r="F17" i="5"/>
  <c r="AB16" i="5"/>
  <c r="AA16" i="5"/>
  <c r="Y16" i="5"/>
  <c r="X16" i="5"/>
  <c r="S16" i="5"/>
  <c r="Q16" i="5"/>
  <c r="R16" i="5"/>
  <c r="L16" i="5"/>
  <c r="G16" i="5"/>
  <c r="E16" i="5"/>
  <c r="F16" i="5"/>
  <c r="AB15" i="5"/>
  <c r="AA15" i="5"/>
  <c r="Y15" i="5"/>
  <c r="X15" i="5"/>
  <c r="S15" i="5"/>
  <c r="Q15" i="5"/>
  <c r="R15" i="5"/>
  <c r="L15" i="5"/>
  <c r="G15" i="5"/>
  <c r="E15" i="5"/>
  <c r="F15" i="5"/>
  <c r="AB14" i="5"/>
  <c r="AA14" i="5"/>
  <c r="Y14" i="5"/>
  <c r="X14" i="5"/>
  <c r="S14" i="5"/>
  <c r="Q14" i="5"/>
  <c r="R14" i="5"/>
  <c r="L14" i="5"/>
  <c r="G14" i="5"/>
  <c r="E14" i="5"/>
  <c r="F14" i="5"/>
  <c r="AB13" i="5"/>
  <c r="AA13" i="5"/>
  <c r="Y13" i="5"/>
  <c r="X13" i="5"/>
  <c r="S13" i="5"/>
  <c r="Q13" i="5"/>
  <c r="R13" i="5"/>
  <c r="L13" i="5"/>
  <c r="G13" i="5"/>
  <c r="E13" i="5"/>
  <c r="F13" i="5"/>
  <c r="AB12" i="5"/>
  <c r="AA12" i="5"/>
  <c r="Y12" i="5"/>
  <c r="X12" i="5"/>
  <c r="S12" i="5"/>
  <c r="Q12" i="5"/>
  <c r="R12" i="5"/>
  <c r="L12" i="5"/>
  <c r="G12" i="5"/>
  <c r="E12" i="5"/>
  <c r="F12" i="5"/>
  <c r="AB11" i="5"/>
  <c r="AA11" i="5"/>
  <c r="Y11" i="5"/>
  <c r="X11" i="5"/>
  <c r="S11" i="5"/>
  <c r="Q11" i="5"/>
  <c r="R11" i="5"/>
  <c r="L11" i="5"/>
  <c r="G11" i="5"/>
  <c r="E11" i="5"/>
  <c r="F11" i="5"/>
  <c r="AB10" i="5"/>
  <c r="AA10" i="5"/>
  <c r="Y10" i="5"/>
  <c r="X10" i="5"/>
  <c r="S10" i="5"/>
  <c r="Q10" i="5"/>
  <c r="R10" i="5"/>
  <c r="L10" i="5"/>
  <c r="G10" i="5"/>
  <c r="E10" i="5"/>
  <c r="F10" i="5"/>
  <c r="AB9" i="5"/>
  <c r="AA9" i="5"/>
  <c r="Y9" i="5"/>
  <c r="X9" i="5"/>
  <c r="S9" i="5"/>
  <c r="Q9" i="5"/>
  <c r="R9" i="5"/>
  <c r="L9" i="5"/>
  <c r="G9" i="5"/>
  <c r="E9" i="5"/>
  <c r="F9" i="5"/>
  <c r="AB8" i="5"/>
  <c r="AA8" i="5"/>
  <c r="Y8" i="5"/>
  <c r="X8" i="5"/>
  <c r="Q8" i="5"/>
  <c r="R8" i="5"/>
  <c r="L8" i="5"/>
  <c r="G8" i="5"/>
  <c r="AB7" i="5"/>
  <c r="AA7" i="5"/>
  <c r="Y7" i="5"/>
  <c r="X7" i="5"/>
  <c r="S7" i="5"/>
  <c r="Q7" i="5"/>
  <c r="R7" i="5"/>
  <c r="L7" i="5"/>
  <c r="G7" i="5"/>
  <c r="E7" i="5"/>
  <c r="F7" i="5"/>
  <c r="AB6" i="5"/>
  <c r="AA6" i="5"/>
  <c r="Y6" i="5"/>
  <c r="X6" i="5"/>
  <c r="S6" i="5"/>
  <c r="Q6" i="5"/>
  <c r="R6" i="5"/>
  <c r="L6" i="5"/>
  <c r="G6" i="5"/>
  <c r="E6" i="5"/>
  <c r="F6" i="5"/>
  <c r="AB5" i="5"/>
  <c r="AA5" i="5"/>
  <c r="Y5" i="5"/>
  <c r="X5" i="5"/>
  <c r="S5" i="5"/>
  <c r="Q5" i="5"/>
  <c r="R5" i="5"/>
  <c r="L5" i="5"/>
  <c r="G5" i="5"/>
  <c r="E5" i="5"/>
  <c r="F5" i="5"/>
  <c r="AB4" i="5"/>
  <c r="AA4" i="5"/>
  <c r="Y4" i="5"/>
  <c r="X4" i="5"/>
  <c r="S4" i="5"/>
  <c r="Q4" i="5"/>
  <c r="R4" i="5"/>
  <c r="L4" i="5"/>
  <c r="G4" i="5"/>
  <c r="E4" i="5"/>
  <c r="F4" i="5"/>
  <c r="AB3" i="5"/>
  <c r="AA3" i="5"/>
  <c r="Y3" i="5"/>
  <c r="X3" i="5"/>
  <c r="S3" i="5"/>
  <c r="Q3" i="5"/>
  <c r="R3" i="5"/>
  <c r="L3" i="5"/>
  <c r="G3" i="5"/>
  <c r="E3" i="5"/>
  <c r="F3" i="5"/>
  <c r="AB2" i="5"/>
  <c r="AA2" i="5"/>
  <c r="Y2" i="5"/>
  <c r="X2" i="5"/>
  <c r="S2" i="5"/>
  <c r="Q2" i="5"/>
  <c r="R2" i="5"/>
  <c r="L2" i="5"/>
  <c r="G2" i="5"/>
  <c r="E2" i="5"/>
  <c r="F2" i="5"/>
  <c r="AG49" i="4"/>
  <c r="AF49" i="4"/>
  <c r="AE49" i="4"/>
  <c r="AD49" i="4"/>
  <c r="AC49" i="4"/>
  <c r="Z49" i="4"/>
  <c r="W49" i="4"/>
  <c r="V49" i="4"/>
  <c r="U49" i="4"/>
  <c r="T49" i="4"/>
  <c r="P49" i="4"/>
  <c r="O49" i="4"/>
  <c r="M49" i="4"/>
  <c r="K49" i="4"/>
  <c r="J49" i="4"/>
  <c r="I49" i="4"/>
  <c r="H49" i="4"/>
  <c r="D49" i="4"/>
  <c r="C49" i="4"/>
  <c r="A49" i="4"/>
  <c r="S48" i="4"/>
  <c r="Q48" i="4"/>
  <c r="R48" i="4"/>
  <c r="G48" i="4"/>
  <c r="E48" i="4"/>
  <c r="F48" i="4"/>
  <c r="AB47" i="4"/>
  <c r="AA47" i="4"/>
  <c r="Y47" i="4"/>
  <c r="X47" i="4"/>
  <c r="S47" i="4"/>
  <c r="Q47" i="4"/>
  <c r="R47" i="4"/>
  <c r="L47" i="4"/>
  <c r="G47" i="4"/>
  <c r="E47" i="4"/>
  <c r="F47" i="4"/>
  <c r="AB46" i="4"/>
  <c r="AA46" i="4"/>
  <c r="Y46" i="4"/>
  <c r="X46" i="4"/>
  <c r="S46" i="4"/>
  <c r="Q46" i="4"/>
  <c r="R46" i="4"/>
  <c r="L46" i="4"/>
  <c r="G46" i="4"/>
  <c r="E46" i="4"/>
  <c r="F46" i="4"/>
  <c r="AB45" i="4"/>
  <c r="AA45" i="4"/>
  <c r="Y45" i="4"/>
  <c r="X45" i="4"/>
  <c r="S45" i="4"/>
  <c r="Q45" i="4"/>
  <c r="R45" i="4"/>
  <c r="L45" i="4"/>
  <c r="G45" i="4"/>
  <c r="E45" i="4"/>
  <c r="F45" i="4"/>
  <c r="AB44" i="4"/>
  <c r="AA44" i="4"/>
  <c r="Y44" i="4"/>
  <c r="X44" i="4"/>
  <c r="S44" i="4"/>
  <c r="Q44" i="4"/>
  <c r="R44" i="4"/>
  <c r="L44" i="4"/>
  <c r="G44" i="4"/>
  <c r="E44" i="4"/>
  <c r="F44" i="4"/>
  <c r="AB43" i="4"/>
  <c r="AA43" i="4"/>
  <c r="Y43" i="4"/>
  <c r="X43" i="4"/>
  <c r="S43" i="4"/>
  <c r="Q43" i="4"/>
  <c r="R43" i="4"/>
  <c r="L43" i="4"/>
  <c r="G43" i="4"/>
  <c r="E43" i="4"/>
  <c r="F43" i="4"/>
  <c r="AB42" i="4"/>
  <c r="AA42" i="4"/>
  <c r="Y42" i="4"/>
  <c r="X42" i="4"/>
  <c r="S42" i="4"/>
  <c r="Q42" i="4"/>
  <c r="R42" i="4"/>
  <c r="L42" i="4"/>
  <c r="G42" i="4"/>
  <c r="E42" i="4"/>
  <c r="F42" i="4"/>
  <c r="AB41" i="4"/>
  <c r="AA41" i="4"/>
  <c r="Y41" i="4"/>
  <c r="X41" i="4"/>
  <c r="S41" i="4"/>
  <c r="Q41" i="4"/>
  <c r="R41" i="4"/>
  <c r="L41" i="4"/>
  <c r="G41" i="4"/>
  <c r="E41" i="4"/>
  <c r="F41" i="4"/>
  <c r="AB40" i="4"/>
  <c r="AA40" i="4"/>
  <c r="Y40" i="4"/>
  <c r="X40" i="4"/>
  <c r="S40" i="4"/>
  <c r="Q40" i="4"/>
  <c r="R40" i="4"/>
  <c r="L40" i="4"/>
  <c r="G40" i="4"/>
  <c r="E40" i="4"/>
  <c r="F40" i="4"/>
  <c r="AB39" i="4"/>
  <c r="AA39" i="4"/>
  <c r="Y39" i="4"/>
  <c r="X39" i="4"/>
  <c r="S39" i="4"/>
  <c r="Q39" i="4"/>
  <c r="R39" i="4"/>
  <c r="L39" i="4"/>
  <c r="G39" i="4"/>
  <c r="E39" i="4"/>
  <c r="F39" i="4"/>
  <c r="AB38" i="4"/>
  <c r="AA38" i="4"/>
  <c r="Y38" i="4"/>
  <c r="X38" i="4"/>
  <c r="S38" i="4"/>
  <c r="Q38" i="4"/>
  <c r="R38" i="4"/>
  <c r="L38" i="4"/>
  <c r="G38" i="4"/>
  <c r="E38" i="4"/>
  <c r="F38" i="4"/>
  <c r="AB37" i="4"/>
  <c r="AA37" i="4"/>
  <c r="Y37" i="4"/>
  <c r="X37" i="4"/>
  <c r="S37" i="4"/>
  <c r="Q37" i="4"/>
  <c r="R37" i="4"/>
  <c r="L37" i="4"/>
  <c r="G37" i="4"/>
  <c r="E37" i="4"/>
  <c r="F37" i="4"/>
  <c r="AB36" i="4"/>
  <c r="AA36" i="4"/>
  <c r="Y36" i="4"/>
  <c r="X36" i="4"/>
  <c r="S36" i="4"/>
  <c r="Q36" i="4"/>
  <c r="R36" i="4"/>
  <c r="L36" i="4"/>
  <c r="G36" i="4"/>
  <c r="E36" i="4"/>
  <c r="F36" i="4"/>
  <c r="AB35" i="4"/>
  <c r="AA35" i="4"/>
  <c r="Y35" i="4"/>
  <c r="X35" i="4"/>
  <c r="S35" i="4"/>
  <c r="Q35" i="4"/>
  <c r="R35" i="4"/>
  <c r="L35" i="4"/>
  <c r="G35" i="4"/>
  <c r="E35" i="4"/>
  <c r="F35" i="4"/>
  <c r="AB34" i="4"/>
  <c r="AA34" i="4"/>
  <c r="Y34" i="4"/>
  <c r="X34" i="4"/>
  <c r="S34" i="4"/>
  <c r="Q34" i="4"/>
  <c r="R34" i="4"/>
  <c r="L34" i="4"/>
  <c r="G34" i="4"/>
  <c r="E34" i="4"/>
  <c r="F34" i="4"/>
  <c r="AB33" i="4"/>
  <c r="AA33" i="4"/>
  <c r="Y33" i="4"/>
  <c r="X33" i="4"/>
  <c r="S33" i="4"/>
  <c r="Q33" i="4"/>
  <c r="R33" i="4"/>
  <c r="L33" i="4"/>
  <c r="G33" i="4"/>
  <c r="E33" i="4"/>
  <c r="F33" i="4"/>
  <c r="AB32" i="4"/>
  <c r="AA32" i="4"/>
  <c r="Y32" i="4"/>
  <c r="X32" i="4"/>
  <c r="S32" i="4"/>
  <c r="Q32" i="4"/>
  <c r="R32" i="4"/>
  <c r="L32" i="4"/>
  <c r="G32" i="4"/>
  <c r="E32" i="4"/>
  <c r="F32" i="4"/>
  <c r="AB31" i="4"/>
  <c r="AA31" i="4"/>
  <c r="Y31" i="4"/>
  <c r="X31" i="4"/>
  <c r="S31" i="4"/>
  <c r="Q31" i="4"/>
  <c r="R31" i="4"/>
  <c r="L31" i="4"/>
  <c r="G31" i="4"/>
  <c r="E31" i="4"/>
  <c r="F31" i="4"/>
  <c r="AB30" i="4"/>
  <c r="AA30" i="4"/>
  <c r="Y30" i="4"/>
  <c r="X30" i="4"/>
  <c r="S30" i="4"/>
  <c r="Q30" i="4"/>
  <c r="R30" i="4"/>
  <c r="L30" i="4"/>
  <c r="G30" i="4"/>
  <c r="E30" i="4"/>
  <c r="F30" i="4"/>
  <c r="AB29" i="4"/>
  <c r="AA29" i="4"/>
  <c r="Y29" i="4"/>
  <c r="X29" i="4"/>
  <c r="S29" i="4"/>
  <c r="Q29" i="4"/>
  <c r="R29" i="4"/>
  <c r="L29" i="4"/>
  <c r="G29" i="4"/>
  <c r="E29" i="4"/>
  <c r="F29" i="4"/>
  <c r="AB28" i="4"/>
  <c r="AA28" i="4"/>
  <c r="Y28" i="4"/>
  <c r="X28" i="4"/>
  <c r="S28" i="4"/>
  <c r="Q28" i="4"/>
  <c r="R28" i="4"/>
  <c r="L28" i="4"/>
  <c r="G28" i="4"/>
  <c r="E28" i="4"/>
  <c r="F28" i="4"/>
  <c r="AB27" i="4"/>
  <c r="AA27" i="4"/>
  <c r="Y27" i="4"/>
  <c r="X27" i="4"/>
  <c r="S27" i="4"/>
  <c r="Q27" i="4"/>
  <c r="R27" i="4"/>
  <c r="L27" i="4"/>
  <c r="G27" i="4"/>
  <c r="E27" i="4"/>
  <c r="F27" i="4"/>
  <c r="AB26" i="4"/>
  <c r="AA26" i="4"/>
  <c r="Y26" i="4"/>
  <c r="X26" i="4"/>
  <c r="S26" i="4"/>
  <c r="Q26" i="4"/>
  <c r="R26" i="4"/>
  <c r="L26" i="4"/>
  <c r="G26" i="4"/>
  <c r="E26" i="4"/>
  <c r="F26" i="4"/>
  <c r="AB25" i="4"/>
  <c r="AA25" i="4"/>
  <c r="Y25" i="4"/>
  <c r="X25" i="4"/>
  <c r="S25" i="4"/>
  <c r="Q25" i="4"/>
  <c r="R25" i="4"/>
  <c r="L25" i="4"/>
  <c r="G25" i="4"/>
  <c r="E25" i="4"/>
  <c r="F25" i="4"/>
  <c r="AB24" i="4"/>
  <c r="AA24" i="4"/>
  <c r="Y24" i="4"/>
  <c r="X24" i="4"/>
  <c r="S24" i="4"/>
  <c r="Q24" i="4"/>
  <c r="R24" i="4"/>
  <c r="L24" i="4"/>
  <c r="G24" i="4"/>
  <c r="E24" i="4"/>
  <c r="F24" i="4"/>
  <c r="AB23" i="4"/>
  <c r="AA23" i="4"/>
  <c r="Y23" i="4"/>
  <c r="X23" i="4"/>
  <c r="S23" i="4"/>
  <c r="Q23" i="4"/>
  <c r="R23" i="4"/>
  <c r="L23" i="4"/>
  <c r="G23" i="4"/>
  <c r="E23" i="4"/>
  <c r="F23" i="4"/>
  <c r="AB22" i="4"/>
  <c r="AA22" i="4"/>
  <c r="Y22" i="4"/>
  <c r="X22" i="4"/>
  <c r="S22" i="4"/>
  <c r="Q22" i="4"/>
  <c r="R22" i="4"/>
  <c r="L22" i="4"/>
  <c r="G22" i="4"/>
  <c r="E22" i="4"/>
  <c r="F22" i="4"/>
  <c r="AB21" i="4"/>
  <c r="AA21" i="4"/>
  <c r="Y21" i="4"/>
  <c r="X21" i="4"/>
  <c r="S21" i="4"/>
  <c r="Q21" i="4"/>
  <c r="R21" i="4"/>
  <c r="L21" i="4"/>
  <c r="G21" i="4"/>
  <c r="E21" i="4"/>
  <c r="F21" i="4"/>
  <c r="AB20" i="4"/>
  <c r="AA20" i="4"/>
  <c r="Y20" i="4"/>
  <c r="X20" i="4"/>
  <c r="S20" i="4"/>
  <c r="Q20" i="4"/>
  <c r="R20" i="4"/>
  <c r="L20" i="4"/>
  <c r="G20" i="4"/>
  <c r="E20" i="4"/>
  <c r="F20" i="4"/>
  <c r="AB19" i="4"/>
  <c r="AA19" i="4"/>
  <c r="Y19" i="4"/>
  <c r="X19" i="4"/>
  <c r="S19" i="4"/>
  <c r="Q19" i="4"/>
  <c r="R19" i="4"/>
  <c r="L19" i="4"/>
  <c r="G19" i="4"/>
  <c r="E19" i="4"/>
  <c r="F19" i="4"/>
  <c r="AB18" i="4"/>
  <c r="AA18" i="4"/>
  <c r="Y18" i="4"/>
  <c r="X18" i="4"/>
  <c r="S18" i="4"/>
  <c r="Q18" i="4"/>
  <c r="R18" i="4"/>
  <c r="L18" i="4"/>
  <c r="G18" i="4"/>
  <c r="E18" i="4"/>
  <c r="F18" i="4"/>
  <c r="AB17" i="4"/>
  <c r="AA17" i="4"/>
  <c r="Y17" i="4"/>
  <c r="X17" i="4"/>
  <c r="S17" i="4"/>
  <c r="Q17" i="4"/>
  <c r="R17" i="4"/>
  <c r="L17" i="4"/>
  <c r="G17" i="4"/>
  <c r="E17" i="4"/>
  <c r="F17" i="4"/>
  <c r="AB16" i="4"/>
  <c r="AA16" i="4"/>
  <c r="Y16" i="4"/>
  <c r="X16" i="4"/>
  <c r="S16" i="4"/>
  <c r="Q16" i="4"/>
  <c r="R16" i="4"/>
  <c r="L16" i="4"/>
  <c r="G16" i="4"/>
  <c r="E16" i="4"/>
  <c r="F16" i="4"/>
  <c r="AB15" i="4"/>
  <c r="AA15" i="4"/>
  <c r="Y15" i="4"/>
  <c r="X15" i="4"/>
  <c r="S15" i="4"/>
  <c r="Q15" i="4"/>
  <c r="R15" i="4"/>
  <c r="L15" i="4"/>
  <c r="G15" i="4"/>
  <c r="E15" i="4"/>
  <c r="F15" i="4"/>
  <c r="AB14" i="4"/>
  <c r="AA14" i="4"/>
  <c r="Y14" i="4"/>
  <c r="X14" i="4"/>
  <c r="Q14" i="4"/>
  <c r="R14" i="4"/>
  <c r="L14" i="4"/>
  <c r="G14" i="4"/>
  <c r="AB13" i="4"/>
  <c r="AA13" i="4"/>
  <c r="Y13" i="4"/>
  <c r="X13" i="4"/>
  <c r="S13" i="4"/>
  <c r="Q13" i="4"/>
  <c r="R13" i="4"/>
  <c r="L13" i="4"/>
  <c r="G13" i="4"/>
  <c r="E13" i="4"/>
  <c r="F13" i="4"/>
  <c r="AB12" i="4"/>
  <c r="AA12" i="4"/>
  <c r="Y12" i="4"/>
  <c r="X12" i="4"/>
  <c r="S12" i="4"/>
  <c r="Q12" i="4"/>
  <c r="R12" i="4"/>
  <c r="L12" i="4"/>
  <c r="G12" i="4"/>
  <c r="E12" i="4"/>
  <c r="F12" i="4"/>
  <c r="AB11" i="4"/>
  <c r="AA11" i="4"/>
  <c r="Y11" i="4"/>
  <c r="X11" i="4"/>
  <c r="S11" i="4"/>
  <c r="Q11" i="4"/>
  <c r="R11" i="4"/>
  <c r="L11" i="4"/>
  <c r="G11" i="4"/>
  <c r="E11" i="4"/>
  <c r="F11" i="4"/>
  <c r="AB10" i="4"/>
  <c r="AA10" i="4"/>
  <c r="Y10" i="4"/>
  <c r="X10" i="4"/>
  <c r="S10" i="4"/>
  <c r="Q10" i="4"/>
  <c r="R10" i="4"/>
  <c r="L10" i="4"/>
  <c r="G10" i="4"/>
  <c r="E10" i="4"/>
  <c r="F10" i="4"/>
  <c r="AB9" i="4"/>
  <c r="AA9" i="4"/>
  <c r="Y9" i="4"/>
  <c r="X9" i="4"/>
  <c r="S9" i="4"/>
  <c r="Q9" i="4"/>
  <c r="R9" i="4"/>
  <c r="L9" i="4"/>
  <c r="G9" i="4"/>
  <c r="E9" i="4"/>
  <c r="F9" i="4"/>
  <c r="AB8" i="4"/>
  <c r="AA8" i="4"/>
  <c r="Y8" i="4"/>
  <c r="X8" i="4"/>
  <c r="S8" i="4"/>
  <c r="Q8" i="4"/>
  <c r="R8" i="4"/>
  <c r="L8" i="4"/>
  <c r="G8" i="4"/>
  <c r="E8" i="4"/>
  <c r="F8" i="4"/>
  <c r="AB7" i="4"/>
  <c r="AA7" i="4"/>
  <c r="Y7" i="4"/>
  <c r="X7" i="4"/>
  <c r="S7" i="4"/>
  <c r="Q7" i="4"/>
  <c r="R7" i="4"/>
  <c r="L7" i="4"/>
  <c r="G7" i="4"/>
  <c r="E7" i="4"/>
  <c r="F7" i="4"/>
  <c r="AB6" i="4"/>
  <c r="AA6" i="4"/>
  <c r="Y6" i="4"/>
  <c r="X6" i="4"/>
  <c r="S6" i="4"/>
  <c r="Q6" i="4"/>
  <c r="R6" i="4"/>
  <c r="L6" i="4"/>
  <c r="G6" i="4"/>
  <c r="E6" i="4"/>
  <c r="F6" i="4"/>
  <c r="AB5" i="4"/>
  <c r="AA5" i="4"/>
  <c r="Y5" i="4"/>
  <c r="X5" i="4"/>
  <c r="S5" i="4"/>
  <c r="Q5" i="4"/>
  <c r="R5" i="4"/>
  <c r="L5" i="4"/>
  <c r="G5" i="4"/>
  <c r="E5" i="4"/>
  <c r="F5" i="4"/>
  <c r="AB4" i="4"/>
  <c r="AA4" i="4"/>
  <c r="Y4" i="4"/>
  <c r="X4" i="4"/>
  <c r="S4" i="4"/>
  <c r="Q4" i="4"/>
  <c r="R4" i="4"/>
  <c r="L4" i="4"/>
  <c r="G4" i="4"/>
  <c r="E4" i="4"/>
  <c r="F4" i="4"/>
  <c r="AB3" i="4"/>
  <c r="AA3" i="4"/>
  <c r="Y3" i="4"/>
  <c r="X3" i="4"/>
  <c r="S3" i="4"/>
  <c r="Q3" i="4"/>
  <c r="R3" i="4"/>
  <c r="L3" i="4"/>
  <c r="G3" i="4"/>
  <c r="E3" i="4"/>
  <c r="F3" i="4"/>
  <c r="AB2" i="4"/>
  <c r="AA2" i="4"/>
  <c r="Y2" i="4"/>
  <c r="X2" i="4"/>
  <c r="S2" i="4"/>
  <c r="Q2" i="4"/>
  <c r="R2" i="4"/>
  <c r="L2" i="4"/>
  <c r="G2" i="4"/>
  <c r="E2" i="4"/>
  <c r="F2" i="4"/>
  <c r="S49" i="1"/>
  <c r="G4" i="1"/>
  <c r="G5" i="1"/>
  <c r="G6" i="1"/>
  <c r="G8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Q49" i="1"/>
  <c r="R49" i="1"/>
  <c r="Y27" i="5"/>
  <c r="Y49" i="4"/>
  <c r="G49" i="4"/>
  <c r="E49" i="4"/>
  <c r="F49" i="4"/>
  <c r="Q24" i="6"/>
  <c r="R24" i="6"/>
  <c r="X24" i="6"/>
  <c r="E24" i="6"/>
  <c r="F24" i="6"/>
  <c r="L24" i="6"/>
  <c r="G24" i="6"/>
  <c r="S24" i="6"/>
  <c r="AA24" i="6"/>
  <c r="AB24" i="6"/>
  <c r="Q27" i="5"/>
  <c r="R27" i="5"/>
  <c r="E27" i="5"/>
  <c r="F27" i="5"/>
  <c r="L27" i="5"/>
  <c r="S27" i="5"/>
  <c r="AA27" i="5"/>
  <c r="G27" i="5"/>
  <c r="X27" i="5"/>
  <c r="AB27" i="5"/>
  <c r="Q49" i="4"/>
  <c r="R49" i="4"/>
  <c r="X49" i="4"/>
  <c r="L49" i="4"/>
  <c r="S49" i="4"/>
  <c r="AA49" i="4"/>
  <c r="AB49" i="4"/>
  <c r="E49" i="1"/>
  <c r="F49" i="1"/>
  <c r="Y14" i="1"/>
  <c r="X14" i="1"/>
  <c r="Q14" i="1"/>
  <c r="L14" i="1"/>
  <c r="AB4" i="1"/>
  <c r="AB5" i="1"/>
  <c r="AB6" i="1"/>
  <c r="AB8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P50" i="1"/>
  <c r="O50" i="1"/>
  <c r="D50" i="1"/>
  <c r="Z50" i="1"/>
  <c r="K50" i="1"/>
  <c r="J50" i="1"/>
  <c r="AA4" i="1"/>
  <c r="AA5" i="1"/>
  <c r="AA6" i="1"/>
  <c r="AA8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W50" i="1"/>
  <c r="AA50" i="1"/>
  <c r="V50" i="1"/>
  <c r="AG50" i="1"/>
  <c r="AE50" i="1"/>
  <c r="Q4" i="1"/>
  <c r="R4" i="1"/>
  <c r="Q5" i="1"/>
  <c r="R5" i="1"/>
  <c r="Q8" i="1"/>
  <c r="R8" i="1"/>
  <c r="Q12" i="1"/>
  <c r="R12" i="1"/>
  <c r="Q13" i="1"/>
  <c r="R13" i="1"/>
  <c r="R14" i="1"/>
  <c r="Q15" i="1"/>
  <c r="R15" i="1"/>
  <c r="Q16" i="1"/>
  <c r="R16" i="1"/>
  <c r="Q17" i="1"/>
  <c r="R17" i="1"/>
  <c r="Q18" i="1"/>
  <c r="R18" i="1"/>
  <c r="Q20" i="1"/>
  <c r="R20" i="1"/>
  <c r="Q21" i="1"/>
  <c r="R21" i="1"/>
  <c r="Q23" i="1"/>
  <c r="R23" i="1"/>
  <c r="Q24" i="1"/>
  <c r="R24" i="1"/>
  <c r="Q26" i="1"/>
  <c r="R26" i="1"/>
  <c r="Q27" i="1"/>
  <c r="R27" i="1"/>
  <c r="Q28" i="1"/>
  <c r="R28" i="1"/>
  <c r="Q29" i="1"/>
  <c r="R29" i="1"/>
  <c r="Q30" i="1"/>
  <c r="R30" i="1"/>
  <c r="Q31" i="1"/>
  <c r="R31" i="1"/>
  <c r="Q32" i="1"/>
  <c r="R32" i="1"/>
  <c r="Q33" i="1"/>
  <c r="R33" i="1"/>
  <c r="Q35" i="1"/>
  <c r="R35" i="1"/>
  <c r="Q36" i="1"/>
  <c r="R36" i="1"/>
  <c r="Q37" i="1"/>
  <c r="R37" i="1"/>
  <c r="Q39" i="1"/>
  <c r="R39" i="1"/>
  <c r="Q40" i="1"/>
  <c r="R40" i="1"/>
  <c r="Q41" i="1"/>
  <c r="R41" i="1"/>
  <c r="Q42" i="1"/>
  <c r="R42" i="1"/>
  <c r="Q43" i="1"/>
  <c r="R43" i="1"/>
  <c r="Q44" i="1"/>
  <c r="R44" i="1"/>
  <c r="Q45" i="1"/>
  <c r="R45" i="1"/>
  <c r="Q46" i="1"/>
  <c r="R46" i="1"/>
  <c r="Q47" i="1"/>
  <c r="R47" i="1"/>
  <c r="Q48" i="1"/>
  <c r="R48" i="1"/>
  <c r="Y4" i="1"/>
  <c r="Y5" i="1"/>
  <c r="Y6" i="1"/>
  <c r="Y8" i="1"/>
  <c r="Y12" i="1"/>
  <c r="Y13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X4" i="1"/>
  <c r="X5" i="1"/>
  <c r="X6" i="1"/>
  <c r="X8" i="1"/>
  <c r="X12" i="1"/>
  <c r="X13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S4" i="1"/>
  <c r="S5" i="1"/>
  <c r="S6" i="1"/>
  <c r="S8" i="1"/>
  <c r="S12" i="1"/>
  <c r="S13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Q6" i="1"/>
  <c r="R6" i="1"/>
  <c r="Q19" i="1"/>
  <c r="R19" i="1"/>
  <c r="Q22" i="1"/>
  <c r="R22" i="1"/>
  <c r="Q25" i="1"/>
  <c r="R25" i="1"/>
  <c r="Q34" i="1"/>
  <c r="R34" i="1"/>
  <c r="Q38" i="1"/>
  <c r="R38" i="1"/>
  <c r="L4" i="1"/>
  <c r="L5" i="1"/>
  <c r="L6" i="1"/>
  <c r="L8" i="1"/>
  <c r="L12" i="1"/>
  <c r="L13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E4" i="1"/>
  <c r="F4" i="1"/>
  <c r="E5" i="1"/>
  <c r="F5" i="1"/>
  <c r="E6" i="1"/>
  <c r="F6" i="1"/>
  <c r="E8" i="1"/>
  <c r="F8" i="1"/>
  <c r="E12" i="1"/>
  <c r="F12" i="1"/>
  <c r="E13" i="1"/>
  <c r="F13" i="1"/>
  <c r="E15" i="1"/>
  <c r="F15" i="1"/>
  <c r="E16" i="1"/>
  <c r="F16" i="1"/>
  <c r="E17" i="1"/>
  <c r="F17" i="1"/>
  <c r="E18" i="1"/>
  <c r="F18" i="1"/>
  <c r="E19" i="1"/>
  <c r="F19" i="1"/>
  <c r="E20" i="1"/>
  <c r="F20" i="1"/>
  <c r="E21" i="1"/>
  <c r="F21" i="1"/>
  <c r="E22" i="1"/>
  <c r="F22" i="1"/>
  <c r="E23" i="1"/>
  <c r="F23" i="1"/>
  <c r="E24" i="1"/>
  <c r="F24" i="1"/>
  <c r="E25" i="1"/>
  <c r="F25" i="1"/>
  <c r="E26" i="1"/>
  <c r="F26" i="1"/>
  <c r="E27" i="1"/>
  <c r="F27" i="1"/>
  <c r="E28" i="1"/>
  <c r="F28" i="1"/>
  <c r="E29" i="1"/>
  <c r="F29" i="1"/>
  <c r="E30" i="1"/>
  <c r="F30" i="1"/>
  <c r="E31" i="1"/>
  <c r="F31" i="1"/>
  <c r="E32" i="1"/>
  <c r="F32" i="1"/>
  <c r="E33" i="1"/>
  <c r="F33" i="1"/>
  <c r="E34" i="1"/>
  <c r="F34" i="1"/>
  <c r="E35" i="1"/>
  <c r="F35" i="1"/>
  <c r="E36" i="1"/>
  <c r="F36" i="1"/>
  <c r="E37" i="1"/>
  <c r="F37" i="1"/>
  <c r="E38" i="1"/>
  <c r="F38" i="1"/>
  <c r="E39" i="1"/>
  <c r="F39" i="1"/>
  <c r="E40" i="1"/>
  <c r="F40" i="1" s="1"/>
  <c r="E41" i="1"/>
  <c r="F41" i="1"/>
  <c r="E42" i="1"/>
  <c r="F42" i="1"/>
  <c r="E43" i="1"/>
  <c r="F43" i="1"/>
  <c r="E44" i="1"/>
  <c r="F44" i="1"/>
  <c r="E45" i="1"/>
  <c r="F45" i="1"/>
  <c r="E46" i="1"/>
  <c r="F46" i="1"/>
  <c r="E47" i="1"/>
  <c r="F47" i="1"/>
  <c r="E48" i="1"/>
  <c r="F48" i="1"/>
  <c r="C50" i="1"/>
  <c r="AF50" i="1"/>
  <c r="AD50" i="1"/>
  <c r="U50" i="1"/>
  <c r="I50" i="1"/>
  <c r="H50" i="1"/>
  <c r="AC50" i="1"/>
  <c r="M50" i="1"/>
  <c r="A50" i="1"/>
  <c r="T50" i="1"/>
  <c r="E50" i="1"/>
  <c r="F50" i="1" s="1"/>
  <c r="L50" i="1"/>
  <c r="AB50" i="1"/>
  <c r="G50" i="1"/>
  <c r="S50" i="1"/>
  <c r="Q50" i="1"/>
  <c r="R50" i="1"/>
  <c r="Y50" i="1"/>
  <c r="X50" i="1"/>
</calcChain>
</file>

<file path=xl/sharedStrings.xml><?xml version="1.0" encoding="utf-8"?>
<sst xmlns="http://schemas.openxmlformats.org/spreadsheetml/2006/main" count="283" uniqueCount="80">
  <si>
    <t>totalt utlån 2015</t>
  </si>
  <si>
    <t>totalt utlån 2016</t>
  </si>
  <si>
    <t>totalt utlån 2017</t>
  </si>
  <si>
    <t>totalt utlån 2018</t>
  </si>
  <si>
    <t>differanse 17-18</t>
  </si>
  <si>
    <t>% diff 17-18</t>
  </si>
  <si>
    <t>diff 15-18</t>
  </si>
  <si>
    <t>besøk 2015</t>
  </si>
  <si>
    <t>besøk 2016</t>
  </si>
  <si>
    <t>besøk 2017</t>
  </si>
  <si>
    <t>besøk 2018</t>
  </si>
  <si>
    <t>barnebok-utlån 2015</t>
  </si>
  <si>
    <t>barnebok-utlån 2016</t>
  </si>
  <si>
    <t>barnebok-utlån 2017</t>
  </si>
  <si>
    <t>barnebok-utlån 2018</t>
  </si>
  <si>
    <t>diff 17-18</t>
  </si>
  <si>
    <t>b/u som % av total</t>
  </si>
  <si>
    <t>aktive lånere 2015</t>
  </si>
  <si>
    <t>aktive lånere 2016</t>
  </si>
  <si>
    <t>aktive lånere 2017</t>
  </si>
  <si>
    <t>aktive lånere 2018</t>
  </si>
  <si>
    <t>lån pr låner</t>
  </si>
  <si>
    <t>innbyggere 1.1.18</t>
  </si>
  <si>
    <t xml:space="preserve">andel lånere av innb </t>
  </si>
  <si>
    <t xml:space="preserve">utlån pr innb </t>
  </si>
  <si>
    <t>Antall arr. 16</t>
  </si>
  <si>
    <t>Antall arr. 2017</t>
  </si>
  <si>
    <t>Antall arr. 2018</t>
  </si>
  <si>
    <t>Delt på arr 2017</t>
  </si>
  <si>
    <t>delt på arr 2018</t>
  </si>
  <si>
    <t>Navn</t>
  </si>
  <si>
    <t>Agdenes folkebibliotek</t>
  </si>
  <si>
    <t>Bjugn folkebibliotek</t>
  </si>
  <si>
    <t>Flatanger folkebibliotek</t>
  </si>
  <si>
    <t>Fosnes folkebibliotek</t>
  </si>
  <si>
    <t>Frosta Bibliotek</t>
  </si>
  <si>
    <t>Frøya bibliotek</t>
  </si>
  <si>
    <t>Grong folkebibliotek</t>
  </si>
  <si>
    <t>Hemne bibliotek</t>
  </si>
  <si>
    <t>Hitra bibliotek</t>
  </si>
  <si>
    <t>Holtålen folkebibliotek</t>
  </si>
  <si>
    <t>Høylandet folkebibliotek</t>
  </si>
  <si>
    <t>Inderøy bibliotek</t>
  </si>
  <si>
    <t xml:space="preserve">Indre Fosen </t>
  </si>
  <si>
    <t>Klæbu folkebibliotek</t>
  </si>
  <si>
    <t>Leka bibliotek</t>
  </si>
  <si>
    <t>Levanger bibliotek</t>
  </si>
  <si>
    <t>Lierne folkebibliotek</t>
  </si>
  <si>
    <t>Malvik bibliotek</t>
  </si>
  <si>
    <t>Meldal folkebibliotek</t>
  </si>
  <si>
    <t>Melhus bibliotek</t>
  </si>
  <si>
    <t xml:space="preserve">Meråker </t>
  </si>
  <si>
    <t>Midtre Gauldal folkebibliotel</t>
  </si>
  <si>
    <t>Namdalseid folkebibliotek</t>
  </si>
  <si>
    <t>Namsos folkebibliotek</t>
  </si>
  <si>
    <t>Namsskogan folkebibliotek</t>
  </si>
  <si>
    <t>Nærøy folkebibliotek</t>
  </si>
  <si>
    <t>Oppdal bibliotek</t>
  </si>
  <si>
    <t>Orkdal folkebibliotek</t>
  </si>
  <si>
    <t>Osen folkebibliotek</t>
  </si>
  <si>
    <t>Overhalla folkebibliotek</t>
  </si>
  <si>
    <t>Rennebu folkebibliotek</t>
  </si>
  <si>
    <t>Roan folkebibliotek</t>
  </si>
  <si>
    <t>Røros folkebibliotek</t>
  </si>
  <si>
    <t>Røyrvik folkebibliotek</t>
  </si>
  <si>
    <t>Selbu folkebibliotek</t>
  </si>
  <si>
    <t>Skaun folkebibliotek</t>
  </si>
  <si>
    <t>Snillfjord folkebibliotek</t>
  </si>
  <si>
    <t>Snåsa bibliotek</t>
  </si>
  <si>
    <t>Steinkjer bibliotek</t>
  </si>
  <si>
    <t>Stjørdal bibliotek</t>
  </si>
  <si>
    <t>Trondheim folkebibliotek</t>
  </si>
  <si>
    <t>Tydal folkebibliotek</t>
  </si>
  <si>
    <t>Verdal bibliotek</t>
  </si>
  <si>
    <t>Verran folkebibliotek</t>
  </si>
  <si>
    <t>Vikna folkebibliotek</t>
  </si>
  <si>
    <t>Ørland folkebibliotek</t>
  </si>
  <si>
    <t>Åfjord folkebibliotek</t>
  </si>
  <si>
    <t xml:space="preserve"> </t>
  </si>
  <si>
    <t xml:space="preserve">E-bøker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</si>
</sst>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1F497D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7" borderId="0" applyNumberFormat="0" applyBorder="0" applyAlignment="0" applyProtection="0"/>
  </cellStyleXfs>
  <cellXfs count="81">
    <xf numFmtId="0" fontId="0" fillId="0" borderId="0" xfId="0"/>
    <xf numFmtId="0" fontId="2" fillId="2" borderId="0" xfId="0" applyFont="1" applyFill="1"/>
    <xf numFmtId="0" fontId="2" fillId="3" borderId="0" xfId="0" applyFont="1" applyFill="1"/>
    <xf numFmtId="0" fontId="2" fillId="4" borderId="0" xfId="0" applyFont="1" applyFill="1"/>
    <xf numFmtId="0" fontId="3" fillId="2" borderId="0" xfId="0" applyFont="1" applyFill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3" borderId="0" xfId="0" applyFont="1" applyFill="1" applyAlignment="1">
      <alignment horizontal="center" wrapText="1"/>
    </xf>
    <xf numFmtId="0" fontId="3" fillId="4" borderId="0" xfId="0" applyFont="1" applyFill="1" applyAlignment="1">
      <alignment horizontal="center" wrapText="1"/>
    </xf>
    <xf numFmtId="49" fontId="3" fillId="0" borderId="0" xfId="0" applyNumberFormat="1" applyFont="1" applyAlignment="1">
      <alignment horizontal="left" wrapText="1"/>
    </xf>
    <xf numFmtId="0" fontId="3" fillId="0" borderId="0" xfId="0" applyFont="1"/>
    <xf numFmtId="1" fontId="0" fillId="0" borderId="0" xfId="0" applyNumberFormat="1"/>
    <xf numFmtId="0" fontId="5" fillId="2" borderId="0" xfId="0" applyFont="1" applyFill="1" applyAlignment="1">
      <alignment horizontal="right"/>
    </xf>
    <xf numFmtId="0" fontId="3" fillId="5" borderId="0" xfId="0" applyFont="1" applyFill="1" applyAlignment="1">
      <alignment horizontal="center" wrapText="1"/>
    </xf>
    <xf numFmtId="0" fontId="5" fillId="3" borderId="0" xfId="0" applyFont="1" applyFill="1"/>
    <xf numFmtId="0" fontId="5" fillId="4" borderId="0" xfId="0" applyFont="1" applyFill="1"/>
    <xf numFmtId="0" fontId="5" fillId="2" borderId="0" xfId="0" applyFont="1" applyFill="1"/>
    <xf numFmtId="0" fontId="7" fillId="3" borderId="0" xfId="0" applyFont="1" applyFill="1"/>
    <xf numFmtId="0" fontId="3" fillId="6" borderId="0" xfId="0" applyFont="1" applyFill="1" applyAlignment="1">
      <alignment horizontal="center" wrapText="1"/>
    </xf>
    <xf numFmtId="49" fontId="0" fillId="0" borderId="0" xfId="0" applyNumberFormat="1" applyAlignment="1">
      <alignment horizontal="left" wrapText="1"/>
    </xf>
    <xf numFmtId="0" fontId="0" fillId="2" borderId="0" xfId="0" applyFill="1" applyAlignment="1">
      <alignment horizontal="right" wrapText="1"/>
    </xf>
    <xf numFmtId="0" fontId="0" fillId="3" borderId="0" xfId="0" applyFill="1" applyAlignment="1">
      <alignment horizontal="right" wrapText="1"/>
    </xf>
    <xf numFmtId="0" fontId="0" fillId="4" borderId="0" xfId="0" applyFill="1" applyAlignment="1">
      <alignment horizontal="right" wrapText="1"/>
    </xf>
    <xf numFmtId="0" fontId="0" fillId="0" borderId="0" xfId="0" applyAlignment="1">
      <alignment horizontal="right" wrapText="1"/>
    </xf>
    <xf numFmtId="1" fontId="5" fillId="0" borderId="0" xfId="0" applyNumberFormat="1" applyFont="1"/>
    <xf numFmtId="164" fontId="0" fillId="5" borderId="0" xfId="0" applyNumberFormat="1" applyFill="1" applyAlignment="1">
      <alignment horizontal="right" wrapText="1"/>
    </xf>
    <xf numFmtId="164" fontId="0" fillId="6" borderId="0" xfId="0" applyNumberFormat="1" applyFill="1" applyAlignment="1">
      <alignment horizontal="right" wrapText="1"/>
    </xf>
    <xf numFmtId="164" fontId="0" fillId="0" borderId="0" xfId="0" applyNumberFormat="1" applyAlignment="1">
      <alignment horizontal="right" wrapText="1"/>
    </xf>
    <xf numFmtId="1" fontId="0" fillId="0" borderId="0" xfId="0" applyNumberFormat="1" applyAlignment="1">
      <alignment horizontal="right" wrapText="1"/>
    </xf>
    <xf numFmtId="1" fontId="5" fillId="0" borderId="0" xfId="0" applyNumberFormat="1" applyFont="1" applyAlignment="1">
      <alignment horizontal="right" wrapText="1"/>
    </xf>
    <xf numFmtId="0" fontId="0" fillId="5" borderId="0" xfId="0" applyFill="1" applyAlignment="1">
      <alignment horizontal="right" wrapText="1"/>
    </xf>
    <xf numFmtId="0" fontId="3" fillId="8" borderId="0" xfId="0" applyFont="1" applyFill="1" applyAlignment="1">
      <alignment horizontal="center" wrapText="1"/>
    </xf>
    <xf numFmtId="164" fontId="0" fillId="8" borderId="0" xfId="0" applyNumberFormat="1" applyFill="1" applyAlignment="1">
      <alignment horizontal="right" wrapText="1"/>
    </xf>
    <xf numFmtId="0" fontId="3" fillId="9" borderId="0" xfId="0" applyFont="1" applyFill="1" applyAlignment="1">
      <alignment horizontal="center" wrapText="1"/>
    </xf>
    <xf numFmtId="0" fontId="0" fillId="9" borderId="0" xfId="0" applyFill="1" applyAlignment="1">
      <alignment horizontal="right" wrapText="1"/>
    </xf>
    <xf numFmtId="0" fontId="0" fillId="9" borderId="0" xfId="0" applyFill="1"/>
    <xf numFmtId="0" fontId="5" fillId="9" borderId="0" xfId="0" applyFont="1" applyFill="1"/>
    <xf numFmtId="0" fontId="4" fillId="9" borderId="0" xfId="0" applyFont="1" applyFill="1"/>
    <xf numFmtId="0" fontId="6" fillId="9" borderId="0" xfId="0" applyFont="1" applyFill="1"/>
    <xf numFmtId="0" fontId="2" fillId="9" borderId="0" xfId="0" applyFont="1" applyFill="1"/>
    <xf numFmtId="0" fontId="0" fillId="0" borderId="0" xfId="0" applyFill="1"/>
    <xf numFmtId="0" fontId="5" fillId="0" borderId="0" xfId="0" applyFont="1" applyFill="1" applyAlignment="1">
      <alignment horizontal="right"/>
    </xf>
    <xf numFmtId="0" fontId="5" fillId="3" borderId="0" xfId="0" applyFont="1" applyFill="1" applyAlignment="1">
      <alignment horizontal="right"/>
    </xf>
    <xf numFmtId="0" fontId="5" fillId="4" borderId="0" xfId="0" applyFont="1" applyFill="1" applyAlignment="1">
      <alignment horizontal="right"/>
    </xf>
    <xf numFmtId="0" fontId="5" fillId="8" borderId="0" xfId="0" applyFont="1" applyFill="1" applyAlignment="1">
      <alignment horizontal="right"/>
    </xf>
    <xf numFmtId="0" fontId="5" fillId="9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1" fontId="3" fillId="0" borderId="0" xfId="0" applyNumberFormat="1" applyFont="1"/>
    <xf numFmtId="164" fontId="3" fillId="0" borderId="0" xfId="0" applyNumberFormat="1" applyFont="1" applyAlignment="1">
      <alignment horizontal="right" wrapText="1"/>
    </xf>
    <xf numFmtId="0" fontId="0" fillId="2" borderId="0" xfId="0" applyFill="1" applyAlignment="1">
      <alignment wrapText="1"/>
    </xf>
    <xf numFmtId="0" fontId="0" fillId="2" borderId="0" xfId="0" applyFont="1" applyFill="1" applyAlignment="1">
      <alignment wrapText="1"/>
    </xf>
    <xf numFmtId="1" fontId="0" fillId="0" borderId="0" xfId="0" applyNumberFormat="1" applyAlignment="1">
      <alignment wrapText="1"/>
    </xf>
    <xf numFmtId="164" fontId="0" fillId="0" borderId="0" xfId="0" applyNumberFormat="1" applyAlignment="1">
      <alignment wrapText="1"/>
    </xf>
    <xf numFmtId="0" fontId="0" fillId="3" borderId="0" xfId="0" applyFill="1" applyAlignment="1">
      <alignment wrapText="1"/>
    </xf>
    <xf numFmtId="0" fontId="0" fillId="3" borderId="0" xfId="0" applyFont="1" applyFill="1" applyAlignment="1">
      <alignment wrapText="1"/>
    </xf>
    <xf numFmtId="0" fontId="3" fillId="3" borderId="0" xfId="0" applyFont="1" applyFill="1" applyAlignment="1">
      <alignment wrapText="1"/>
    </xf>
    <xf numFmtId="0" fontId="0" fillId="0" borderId="0" xfId="0" applyAlignment="1">
      <alignment wrapText="1"/>
    </xf>
    <xf numFmtId="0" fontId="0" fillId="4" borderId="0" xfId="0" applyFill="1" applyAlignment="1">
      <alignment wrapText="1"/>
    </xf>
    <xf numFmtId="0" fontId="0" fillId="4" borderId="0" xfId="0" applyFont="1" applyFill="1" applyAlignment="1">
      <alignment wrapText="1"/>
    </xf>
    <xf numFmtId="0" fontId="3" fillId="4" borderId="0" xfId="0" applyFont="1" applyFill="1" applyAlignment="1">
      <alignment wrapText="1"/>
    </xf>
    <xf numFmtId="0" fontId="0" fillId="5" borderId="0" xfId="0" applyFill="1" applyAlignment="1">
      <alignment wrapText="1"/>
    </xf>
    <xf numFmtId="164" fontId="0" fillId="5" borderId="0" xfId="0" applyNumberFormat="1" applyFill="1" applyAlignment="1">
      <alignment wrapText="1"/>
    </xf>
    <xf numFmtId="164" fontId="0" fillId="8" borderId="0" xfId="0" applyNumberFormat="1" applyFill="1" applyAlignment="1">
      <alignment wrapText="1"/>
    </xf>
    <xf numFmtId="0" fontId="0" fillId="9" borderId="0" xfId="0" applyFill="1" applyAlignment="1">
      <alignment wrapText="1"/>
    </xf>
    <xf numFmtId="164" fontId="0" fillId="6" borderId="0" xfId="0" applyNumberFormat="1" applyFill="1" applyAlignment="1">
      <alignment wrapText="1"/>
    </xf>
    <xf numFmtId="1" fontId="5" fillId="0" borderId="0" xfId="0" applyNumberFormat="1" applyFont="1" applyAlignment="1">
      <alignment wrapText="1"/>
    </xf>
    <xf numFmtId="0" fontId="0" fillId="0" borderId="0" xfId="0" applyAlignment="1"/>
    <xf numFmtId="49" fontId="3" fillId="0" borderId="0" xfId="0" applyNumberFormat="1" applyFont="1" applyAlignment="1">
      <alignment wrapText="1"/>
    </xf>
    <xf numFmtId="0" fontId="0" fillId="10" borderId="0" xfId="0" applyFill="1"/>
    <xf numFmtId="0" fontId="3" fillId="2" borderId="0" xfId="0" applyFont="1" applyFill="1" applyAlignment="1">
      <alignment wrapText="1"/>
    </xf>
    <xf numFmtId="0" fontId="3" fillId="2" borderId="0" xfId="0" applyFont="1" applyFill="1" applyAlignment="1">
      <alignment horizontal="right" wrapText="1"/>
    </xf>
    <xf numFmtId="0" fontId="8" fillId="2" borderId="0" xfId="0" applyFont="1" applyFill="1"/>
    <xf numFmtId="0" fontId="8" fillId="2" borderId="0" xfId="0" applyFont="1" applyFill="1" applyAlignment="1">
      <alignment horizontal="right"/>
    </xf>
    <xf numFmtId="0" fontId="3" fillId="3" borderId="0" xfId="0" applyFont="1" applyFill="1" applyAlignment="1">
      <alignment horizontal="right" wrapText="1"/>
    </xf>
    <xf numFmtId="0" fontId="8" fillId="3" borderId="0" xfId="0" applyFont="1" applyFill="1"/>
    <xf numFmtId="0" fontId="8" fillId="3" borderId="0" xfId="0" applyFont="1" applyFill="1" applyAlignment="1">
      <alignment horizontal="right"/>
    </xf>
    <xf numFmtId="0" fontId="3" fillId="4" borderId="0" xfId="0" applyFont="1" applyFill="1" applyAlignment="1">
      <alignment horizontal="right" wrapText="1"/>
    </xf>
    <xf numFmtId="0" fontId="8" fillId="4" borderId="0" xfId="0" applyFont="1" applyFill="1"/>
    <xf numFmtId="0" fontId="8" fillId="4" borderId="0" xfId="0" applyFont="1" applyFill="1" applyAlignment="1">
      <alignment horizontal="right"/>
    </xf>
    <xf numFmtId="164" fontId="3" fillId="0" borderId="0" xfId="0" applyNumberFormat="1" applyFont="1" applyAlignment="1">
      <alignment wrapText="1"/>
    </xf>
    <xf numFmtId="0" fontId="1" fillId="0" borderId="0" xfId="1" applyFill="1"/>
  </cellXfs>
  <cellStyles count="2">
    <cellStyle name="20 % – uthevingsfarge 1" xfId="1" builtinId="3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62"/>
  <sheetViews>
    <sheetView tabSelected="1" zoomScale="70" zoomScaleNormal="70" workbookViewId="0"/>
  </sheetViews>
  <sheetFormatPr baseColWidth="10" defaultColWidth="11.42578125" defaultRowHeight="15" x14ac:dyDescent="0.25"/>
  <cols>
    <col min="4" max="4" width="11.42578125" style="9"/>
    <col min="11" max="11" width="11.42578125" style="9"/>
    <col min="16" max="16" width="11.42578125" style="9"/>
    <col min="17" max="23" width="11.42578125" style="39"/>
    <col min="34" max="34" width="28.42578125" customWidth="1"/>
  </cols>
  <sheetData>
    <row r="1" spans="1:34" ht="45" x14ac:dyDescent="0.25">
      <c r="A1" s="4" t="s">
        <v>0</v>
      </c>
      <c r="B1" s="4" t="s">
        <v>1</v>
      </c>
      <c r="C1" s="4" t="s">
        <v>2</v>
      </c>
      <c r="D1" s="4" t="s">
        <v>3</v>
      </c>
      <c r="E1" s="5" t="s">
        <v>4</v>
      </c>
      <c r="F1" s="5" t="s">
        <v>5</v>
      </c>
      <c r="G1" s="5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5" t="s">
        <v>4</v>
      </c>
      <c r="M1" s="7" t="s">
        <v>11</v>
      </c>
      <c r="N1" s="7" t="s">
        <v>12</v>
      </c>
      <c r="O1" s="7" t="s">
        <v>13</v>
      </c>
      <c r="P1" s="7" t="s">
        <v>14</v>
      </c>
      <c r="Q1" s="12" t="s">
        <v>15</v>
      </c>
      <c r="R1" s="12" t="s">
        <v>5</v>
      </c>
      <c r="S1" s="30" t="s">
        <v>16</v>
      </c>
      <c r="T1" s="32" t="s">
        <v>17</v>
      </c>
      <c r="U1" s="32" t="s">
        <v>18</v>
      </c>
      <c r="V1" s="32" t="s">
        <v>19</v>
      </c>
      <c r="W1" s="32" t="s">
        <v>20</v>
      </c>
      <c r="X1" s="5" t="s">
        <v>4</v>
      </c>
      <c r="Y1" s="17" t="s">
        <v>21</v>
      </c>
      <c r="Z1" s="5" t="s">
        <v>22</v>
      </c>
      <c r="AA1" s="5" t="s">
        <v>23</v>
      </c>
      <c r="AB1" s="5" t="s">
        <v>24</v>
      </c>
      <c r="AC1" s="5" t="s">
        <v>25</v>
      </c>
      <c r="AD1" s="5" t="s">
        <v>26</v>
      </c>
      <c r="AE1" s="5" t="s">
        <v>27</v>
      </c>
      <c r="AF1" s="5" t="s">
        <v>28</v>
      </c>
      <c r="AG1" s="5" t="s">
        <v>29</v>
      </c>
      <c r="AH1" s="8" t="s">
        <v>30</v>
      </c>
    </row>
    <row r="2" spans="1:34" s="66" customFormat="1" x14ac:dyDescent="0.25">
      <c r="A2" s="49">
        <v>7230</v>
      </c>
      <c r="B2" s="49">
        <v>6730</v>
      </c>
      <c r="C2" s="50">
        <v>6728</v>
      </c>
      <c r="D2" s="69">
        <v>5468</v>
      </c>
      <c r="E2" s="51">
        <f t="shared" ref="E2:E14" si="0">SUM(D2-C2)</f>
        <v>-1260</v>
      </c>
      <c r="F2" s="52">
        <f t="shared" ref="F2:F14" si="1">SUM(E2*100/C2)</f>
        <v>-18.727705112960759</v>
      </c>
      <c r="G2" s="51">
        <f>SUM(D2-A2)</f>
        <v>-1762</v>
      </c>
      <c r="H2" s="53">
        <v>5550</v>
      </c>
      <c r="I2" s="53">
        <v>5762</v>
      </c>
      <c r="J2" s="54">
        <v>4600</v>
      </c>
      <c r="K2" s="55">
        <v>4000</v>
      </c>
      <c r="L2" s="56">
        <f t="shared" ref="L2:L14" si="2">SUM(K2-J2)</f>
        <v>-600</v>
      </c>
      <c r="M2" s="57">
        <v>5788</v>
      </c>
      <c r="N2" s="57">
        <v>5316</v>
      </c>
      <c r="O2" s="58">
        <v>5497</v>
      </c>
      <c r="P2" s="59">
        <v>4268</v>
      </c>
      <c r="Q2" s="60">
        <f t="shared" ref="Q2:Q14" si="3">SUM(P2-O2)</f>
        <v>-1229</v>
      </c>
      <c r="R2" s="61">
        <f>SUM(Q2*100/O2)</f>
        <v>-22.357649627069311</v>
      </c>
      <c r="S2" s="62">
        <f t="shared" ref="S2:S14" si="4">SUM(P2*100/D2)</f>
        <v>78.054133138258962</v>
      </c>
      <c r="T2" s="63">
        <v>311</v>
      </c>
      <c r="U2" s="63">
        <v>298</v>
      </c>
      <c r="V2" s="63">
        <v>250</v>
      </c>
      <c r="W2" s="63">
        <v>268</v>
      </c>
      <c r="X2" s="56">
        <f t="shared" ref="X2:X14" si="5">SUM(W2-V2)</f>
        <v>18</v>
      </c>
      <c r="Y2" s="64">
        <f t="shared" ref="Y2:Y14" si="6">SUM(D2/W2)</f>
        <v>20.402985074626866</v>
      </c>
      <c r="Z2" s="56">
        <v>1684</v>
      </c>
      <c r="AA2" s="52">
        <f>SUM(W2*100/Z2)</f>
        <v>15.914489311163896</v>
      </c>
      <c r="AB2" s="52">
        <f>SUM(D2/Z2)</f>
        <v>3.2470308788598574</v>
      </c>
      <c r="AC2" s="56">
        <v>58</v>
      </c>
      <c r="AD2" s="56">
        <v>2</v>
      </c>
      <c r="AE2" s="56">
        <v>52</v>
      </c>
      <c r="AF2" s="65">
        <v>155</v>
      </c>
      <c r="AG2" s="65">
        <v>1060</v>
      </c>
      <c r="AH2" s="67" t="s">
        <v>31</v>
      </c>
    </row>
    <row r="3" spans="1:34" x14ac:dyDescent="0.25">
      <c r="A3" s="19">
        <v>16217</v>
      </c>
      <c r="B3" s="19">
        <v>15549</v>
      </c>
      <c r="C3" s="19">
        <v>15021</v>
      </c>
      <c r="D3" s="70">
        <v>16484</v>
      </c>
      <c r="E3" s="27">
        <f t="shared" si="0"/>
        <v>1463</v>
      </c>
      <c r="F3" s="26">
        <f t="shared" si="1"/>
        <v>9.7396977564742695</v>
      </c>
      <c r="G3" s="51">
        <f t="shared" ref="G3:G50" si="7">SUM(D3-A3)</f>
        <v>267</v>
      </c>
      <c r="H3" s="20">
        <v>34654</v>
      </c>
      <c r="I3" s="20">
        <v>30592</v>
      </c>
      <c r="J3" s="20">
        <v>40000</v>
      </c>
      <c r="K3" s="73">
        <v>36000</v>
      </c>
      <c r="L3" s="22">
        <f t="shared" si="2"/>
        <v>-4000</v>
      </c>
      <c r="M3" s="21">
        <v>7448</v>
      </c>
      <c r="N3" s="21">
        <v>8162</v>
      </c>
      <c r="O3" s="21">
        <v>7896</v>
      </c>
      <c r="P3" s="76">
        <v>9575</v>
      </c>
      <c r="Q3" s="29">
        <f t="shared" si="3"/>
        <v>1679</v>
      </c>
      <c r="R3" s="24">
        <f t="shared" ref="R3:R50" si="8">SUM(Q3*100/O3)</f>
        <v>21.263931104356637</v>
      </c>
      <c r="S3" s="31">
        <f t="shared" si="4"/>
        <v>58.086629458869204</v>
      </c>
      <c r="T3" s="33">
        <v>1140</v>
      </c>
      <c r="U3" s="33">
        <v>1259</v>
      </c>
      <c r="V3" s="33">
        <v>1273</v>
      </c>
      <c r="W3" s="33">
        <v>1332</v>
      </c>
      <c r="X3" s="22">
        <f t="shared" si="5"/>
        <v>59</v>
      </c>
      <c r="Y3" s="25">
        <f t="shared" si="6"/>
        <v>12.375375375375375</v>
      </c>
      <c r="Z3" s="22">
        <v>4864</v>
      </c>
      <c r="AA3" s="48">
        <f t="shared" ref="AA3:AA50" si="9">SUM(W3*100/Z3)</f>
        <v>27.38486842105263</v>
      </c>
      <c r="AB3" s="52">
        <f t="shared" ref="AB3:AB50" si="10">SUM(D3/Z3)</f>
        <v>3.3889802631578947</v>
      </c>
      <c r="AC3" s="22">
        <v>24</v>
      </c>
      <c r="AD3" s="22">
        <v>22</v>
      </c>
      <c r="AE3" s="22">
        <v>32</v>
      </c>
      <c r="AF3" s="28">
        <v>400</v>
      </c>
      <c r="AG3" s="28">
        <v>900</v>
      </c>
      <c r="AH3" s="18" t="s">
        <v>32</v>
      </c>
    </row>
    <row r="4" spans="1:34" x14ac:dyDescent="0.25">
      <c r="A4" s="15">
        <v>4361</v>
      </c>
      <c r="B4" s="15">
        <v>4500</v>
      </c>
      <c r="C4" s="15">
        <v>4400</v>
      </c>
      <c r="D4" s="71">
        <v>4180</v>
      </c>
      <c r="E4" s="27">
        <f t="shared" si="0"/>
        <v>-220</v>
      </c>
      <c r="F4" s="26">
        <f t="shared" si="1"/>
        <v>-5</v>
      </c>
      <c r="G4" s="51">
        <f t="shared" si="7"/>
        <v>-181</v>
      </c>
      <c r="H4" s="13">
        <v>2300</v>
      </c>
      <c r="I4" s="13">
        <v>2000</v>
      </c>
      <c r="J4" s="13">
        <v>1950</v>
      </c>
      <c r="K4" s="74">
        <v>1890</v>
      </c>
      <c r="L4" s="22">
        <f t="shared" si="2"/>
        <v>-60</v>
      </c>
      <c r="M4" s="14">
        <v>2531</v>
      </c>
      <c r="N4" s="14">
        <v>2650</v>
      </c>
      <c r="O4" s="14">
        <v>2280</v>
      </c>
      <c r="P4" s="77">
        <v>2007</v>
      </c>
      <c r="Q4" s="29">
        <f t="shared" si="3"/>
        <v>-273</v>
      </c>
      <c r="R4" s="24">
        <f t="shared" si="8"/>
        <v>-11.973684210526315</v>
      </c>
      <c r="S4" s="31">
        <f t="shared" si="4"/>
        <v>48.014354066985646</v>
      </c>
      <c r="T4" s="34">
        <v>145</v>
      </c>
      <c r="U4" s="34">
        <v>145</v>
      </c>
      <c r="V4" s="34">
        <v>140</v>
      </c>
      <c r="W4" s="34">
        <v>111</v>
      </c>
      <c r="X4" s="22">
        <f t="shared" si="5"/>
        <v>-29</v>
      </c>
      <c r="Y4" s="25">
        <f t="shared" si="6"/>
        <v>37.657657657657658</v>
      </c>
      <c r="Z4" s="10">
        <v>1105</v>
      </c>
      <c r="AA4" s="26">
        <f t="shared" si="9"/>
        <v>10.04524886877828</v>
      </c>
      <c r="AB4" s="52">
        <f t="shared" si="10"/>
        <v>3.7828054298642533</v>
      </c>
      <c r="AC4">
        <v>28</v>
      </c>
      <c r="AD4">
        <v>20</v>
      </c>
      <c r="AE4">
        <v>35</v>
      </c>
      <c r="AF4" s="23">
        <v>350</v>
      </c>
      <c r="AG4" s="23">
        <v>495</v>
      </c>
      <c r="AH4" t="s">
        <v>33</v>
      </c>
    </row>
    <row r="5" spans="1:34" x14ac:dyDescent="0.25">
      <c r="A5" s="15">
        <v>2578</v>
      </c>
      <c r="B5" s="15">
        <v>1603</v>
      </c>
      <c r="C5" s="15">
        <v>2668</v>
      </c>
      <c r="D5" s="71">
        <v>3245</v>
      </c>
      <c r="E5" s="27">
        <f t="shared" si="0"/>
        <v>577</v>
      </c>
      <c r="F5" s="26">
        <f t="shared" si="1"/>
        <v>21.626686656671666</v>
      </c>
      <c r="G5" s="51">
        <f t="shared" si="7"/>
        <v>667</v>
      </c>
      <c r="H5" s="13">
        <v>500</v>
      </c>
      <c r="I5" s="13">
        <v>400</v>
      </c>
      <c r="J5" s="13">
        <v>800</v>
      </c>
      <c r="K5" s="74">
        <v>800</v>
      </c>
      <c r="L5" s="22">
        <f t="shared" si="2"/>
        <v>0</v>
      </c>
      <c r="M5" s="14">
        <v>1480</v>
      </c>
      <c r="N5" s="14">
        <v>686</v>
      </c>
      <c r="O5" s="14">
        <v>1423</v>
      </c>
      <c r="P5" s="77">
        <v>2051</v>
      </c>
      <c r="Q5" s="29">
        <f t="shared" si="3"/>
        <v>628</v>
      </c>
      <c r="R5" s="24">
        <f t="shared" si="8"/>
        <v>44.132115249472946</v>
      </c>
      <c r="S5" s="31">
        <f t="shared" si="4"/>
        <v>63.204930662557778</v>
      </c>
      <c r="T5" s="35">
        <v>97</v>
      </c>
      <c r="U5" s="35">
        <v>99</v>
      </c>
      <c r="V5" s="35">
        <v>109</v>
      </c>
      <c r="W5" s="35">
        <v>102</v>
      </c>
      <c r="X5" s="22">
        <f t="shared" si="5"/>
        <v>-7</v>
      </c>
      <c r="Y5" s="25">
        <f t="shared" si="6"/>
        <v>31.813725490196077</v>
      </c>
      <c r="Z5" s="10">
        <v>618</v>
      </c>
      <c r="AA5" s="26">
        <f t="shared" si="9"/>
        <v>16.50485436893204</v>
      </c>
      <c r="AB5" s="52">
        <f t="shared" si="10"/>
        <v>5.2508090614886731</v>
      </c>
      <c r="AE5">
        <v>15</v>
      </c>
      <c r="AF5" s="23"/>
      <c r="AG5" s="23">
        <v>425</v>
      </c>
      <c r="AH5" s="9" t="s">
        <v>34</v>
      </c>
    </row>
    <row r="6" spans="1:34" x14ac:dyDescent="0.25">
      <c r="A6" s="15">
        <v>15888</v>
      </c>
      <c r="B6" s="15">
        <v>17648</v>
      </c>
      <c r="C6" s="15">
        <v>18132</v>
      </c>
      <c r="D6" s="71">
        <v>15842</v>
      </c>
      <c r="E6" s="27">
        <f t="shared" si="0"/>
        <v>-2290</v>
      </c>
      <c r="F6" s="26">
        <f t="shared" si="1"/>
        <v>-12.629605118023385</v>
      </c>
      <c r="G6" s="51">
        <f t="shared" si="7"/>
        <v>-46</v>
      </c>
      <c r="H6" s="13">
        <v>22000</v>
      </c>
      <c r="I6" s="13">
        <v>22000</v>
      </c>
      <c r="J6" s="13">
        <v>22000</v>
      </c>
      <c r="K6" s="74">
        <v>22000</v>
      </c>
      <c r="L6" s="22">
        <f t="shared" si="2"/>
        <v>0</v>
      </c>
      <c r="M6" s="14">
        <v>11019</v>
      </c>
      <c r="N6" s="14">
        <v>10321</v>
      </c>
      <c r="O6" s="14">
        <v>8696</v>
      </c>
      <c r="P6" s="77">
        <v>10452</v>
      </c>
      <c r="Q6" s="29">
        <f t="shared" si="3"/>
        <v>1756</v>
      </c>
      <c r="R6" s="24">
        <f t="shared" si="8"/>
        <v>20.193192272309108</v>
      </c>
      <c r="S6" s="31">
        <f t="shared" si="4"/>
        <v>65.976518116399447</v>
      </c>
      <c r="T6" s="34">
        <v>686</v>
      </c>
      <c r="U6" s="34">
        <v>702</v>
      </c>
      <c r="V6" s="34">
        <v>691</v>
      </c>
      <c r="W6" s="34">
        <v>692</v>
      </c>
      <c r="X6" s="22">
        <f t="shared" si="5"/>
        <v>1</v>
      </c>
      <c r="Y6" s="25">
        <f t="shared" si="6"/>
        <v>22.893063583815028</v>
      </c>
      <c r="Z6" s="10">
        <v>2616</v>
      </c>
      <c r="AA6" s="48">
        <f t="shared" si="9"/>
        <v>26.452599388379205</v>
      </c>
      <c r="AB6" s="52">
        <f t="shared" si="10"/>
        <v>6.0558103975535165</v>
      </c>
      <c r="AC6">
        <v>14</v>
      </c>
      <c r="AD6">
        <v>12</v>
      </c>
      <c r="AE6">
        <v>40</v>
      </c>
      <c r="AF6" s="23">
        <v>940</v>
      </c>
      <c r="AG6" s="23">
        <v>1060</v>
      </c>
      <c r="AH6" s="9" t="s">
        <v>35</v>
      </c>
    </row>
    <row r="7" spans="1:34" x14ac:dyDescent="0.25">
      <c r="A7" s="15">
        <v>23529</v>
      </c>
      <c r="B7" s="15">
        <v>23070</v>
      </c>
      <c r="C7" s="15">
        <v>22765</v>
      </c>
      <c r="D7" s="71">
        <v>22502</v>
      </c>
      <c r="E7" s="27">
        <f t="shared" si="0"/>
        <v>-263</v>
      </c>
      <c r="F7" s="26">
        <f t="shared" si="1"/>
        <v>-1.1552822314957172</v>
      </c>
      <c r="G7" s="51">
        <f t="shared" si="7"/>
        <v>-1027</v>
      </c>
      <c r="H7" s="13">
        <v>28000</v>
      </c>
      <c r="I7" s="13">
        <v>39854</v>
      </c>
      <c r="J7" s="13">
        <v>40000</v>
      </c>
      <c r="K7" s="74">
        <v>36265</v>
      </c>
      <c r="L7" s="22">
        <f t="shared" si="2"/>
        <v>-3735</v>
      </c>
      <c r="M7" s="14">
        <v>11802</v>
      </c>
      <c r="N7" s="14">
        <v>8636</v>
      </c>
      <c r="O7" s="14">
        <v>9931</v>
      </c>
      <c r="P7" s="77">
        <v>10886</v>
      </c>
      <c r="Q7" s="29">
        <f t="shared" si="3"/>
        <v>955</v>
      </c>
      <c r="R7" s="24">
        <f t="shared" si="8"/>
        <v>9.6163528345584535</v>
      </c>
      <c r="S7" s="31">
        <f t="shared" si="4"/>
        <v>48.377921962492223</v>
      </c>
      <c r="T7" s="34">
        <v>1154</v>
      </c>
      <c r="U7" s="34">
        <v>1113</v>
      </c>
      <c r="V7" s="34">
        <v>1200</v>
      </c>
      <c r="W7" s="34">
        <v>1162</v>
      </c>
      <c r="X7" s="22">
        <f t="shared" si="5"/>
        <v>-38</v>
      </c>
      <c r="Y7" s="25">
        <f t="shared" si="6"/>
        <v>19.364888123924267</v>
      </c>
      <c r="Z7" s="10">
        <v>4962</v>
      </c>
      <c r="AA7" s="26">
        <f t="shared" si="9"/>
        <v>23.417976622329707</v>
      </c>
      <c r="AB7" s="52">
        <f t="shared" si="10"/>
        <v>4.5348649738008868</v>
      </c>
      <c r="AC7">
        <v>27</v>
      </c>
      <c r="AD7">
        <v>35</v>
      </c>
      <c r="AE7">
        <v>803</v>
      </c>
      <c r="AF7" s="23">
        <v>500</v>
      </c>
      <c r="AG7" s="23">
        <v>14377</v>
      </c>
      <c r="AH7" s="9" t="s">
        <v>36</v>
      </c>
    </row>
    <row r="8" spans="1:34" x14ac:dyDescent="0.25">
      <c r="A8" s="15">
        <v>13392</v>
      </c>
      <c r="B8" s="15">
        <v>11870</v>
      </c>
      <c r="C8" s="15">
        <v>11056</v>
      </c>
      <c r="D8" s="71">
        <v>10319</v>
      </c>
      <c r="E8" s="27">
        <f t="shared" si="0"/>
        <v>-737</v>
      </c>
      <c r="F8" s="26">
        <f t="shared" si="1"/>
        <v>-6.6660636758321274</v>
      </c>
      <c r="G8" s="51">
        <f t="shared" si="7"/>
        <v>-3073</v>
      </c>
      <c r="H8" s="13">
        <v>12000</v>
      </c>
      <c r="I8" s="13">
        <v>12000</v>
      </c>
      <c r="J8" s="13">
        <v>12000</v>
      </c>
      <c r="K8" s="74">
        <v>12000</v>
      </c>
      <c r="L8" s="22">
        <f t="shared" si="2"/>
        <v>0</v>
      </c>
      <c r="M8" s="14">
        <v>4878</v>
      </c>
      <c r="N8" s="14">
        <v>4386</v>
      </c>
      <c r="O8" s="14">
        <v>4124</v>
      </c>
      <c r="P8" s="77">
        <v>4112</v>
      </c>
      <c r="Q8" s="29">
        <f t="shared" si="3"/>
        <v>-12</v>
      </c>
      <c r="R8" s="24">
        <f t="shared" si="8"/>
        <v>-0.29097963142580019</v>
      </c>
      <c r="S8" s="31">
        <f t="shared" si="4"/>
        <v>39.848822560325615</v>
      </c>
      <c r="T8" s="34">
        <v>532</v>
      </c>
      <c r="U8" s="34">
        <v>495</v>
      </c>
      <c r="V8" s="34">
        <v>456</v>
      </c>
      <c r="W8" s="34">
        <v>446</v>
      </c>
      <c r="X8" s="22">
        <f t="shared" si="5"/>
        <v>-10</v>
      </c>
      <c r="Y8" s="25">
        <f t="shared" si="6"/>
        <v>23.13677130044843</v>
      </c>
      <c r="Z8" s="10">
        <v>2400</v>
      </c>
      <c r="AA8" s="26">
        <f t="shared" si="9"/>
        <v>18.583333333333332</v>
      </c>
      <c r="AB8" s="52">
        <f t="shared" si="10"/>
        <v>4.2995833333333335</v>
      </c>
      <c r="AC8">
        <v>8</v>
      </c>
      <c r="AD8">
        <v>5</v>
      </c>
      <c r="AE8">
        <v>280</v>
      </c>
      <c r="AF8" s="23">
        <v>149</v>
      </c>
      <c r="AG8" s="23">
        <v>4200</v>
      </c>
      <c r="AH8" t="s">
        <v>37</v>
      </c>
    </row>
    <row r="9" spans="1:34" x14ac:dyDescent="0.25">
      <c r="A9" s="15">
        <v>12526</v>
      </c>
      <c r="B9" s="15">
        <v>11101</v>
      </c>
      <c r="C9" s="15">
        <v>10769</v>
      </c>
      <c r="D9" s="71">
        <v>12907</v>
      </c>
      <c r="E9" s="27">
        <f t="shared" si="0"/>
        <v>2138</v>
      </c>
      <c r="F9" s="26">
        <f t="shared" si="1"/>
        <v>19.853282570340792</v>
      </c>
      <c r="G9" s="51">
        <f t="shared" si="7"/>
        <v>381</v>
      </c>
      <c r="H9" s="13">
        <v>18779</v>
      </c>
      <c r="I9" s="13">
        <v>18433</v>
      </c>
      <c r="J9" s="13">
        <v>17749</v>
      </c>
      <c r="K9" s="74">
        <v>15000</v>
      </c>
      <c r="L9" s="22">
        <f t="shared" si="2"/>
        <v>-2749</v>
      </c>
      <c r="M9" s="14">
        <v>3937</v>
      </c>
      <c r="N9" s="14">
        <v>3143</v>
      </c>
      <c r="O9" s="14">
        <v>3087</v>
      </c>
      <c r="P9" s="77">
        <v>5536</v>
      </c>
      <c r="Q9" s="29">
        <f t="shared" si="3"/>
        <v>2449</v>
      </c>
      <c r="R9" s="24">
        <f t="shared" si="8"/>
        <v>79.332685455134438</v>
      </c>
      <c r="S9" s="31">
        <f t="shared" si="4"/>
        <v>42.891454249631984</v>
      </c>
      <c r="T9" s="34">
        <v>664</v>
      </c>
      <c r="U9" s="34">
        <v>664</v>
      </c>
      <c r="V9" s="34">
        <v>623</v>
      </c>
      <c r="W9" s="34">
        <v>724</v>
      </c>
      <c r="X9" s="22">
        <f t="shared" si="5"/>
        <v>101</v>
      </c>
      <c r="Y9" s="25">
        <f t="shared" si="6"/>
        <v>17.827348066298342</v>
      </c>
      <c r="Z9" s="10">
        <v>4225</v>
      </c>
      <c r="AA9" s="26">
        <f t="shared" si="9"/>
        <v>17.136094674556212</v>
      </c>
      <c r="AB9" s="52">
        <f t="shared" si="10"/>
        <v>3.0549112426035503</v>
      </c>
      <c r="AC9">
        <v>50</v>
      </c>
      <c r="AD9">
        <v>6</v>
      </c>
      <c r="AE9">
        <v>68</v>
      </c>
      <c r="AF9" s="23">
        <v>157</v>
      </c>
      <c r="AG9" s="23">
        <v>1150</v>
      </c>
      <c r="AH9" s="9" t="s">
        <v>38</v>
      </c>
    </row>
    <row r="10" spans="1:34" x14ac:dyDescent="0.25">
      <c r="A10" s="15">
        <v>23762</v>
      </c>
      <c r="B10" s="15">
        <v>25329</v>
      </c>
      <c r="C10" s="15">
        <v>18422</v>
      </c>
      <c r="D10" s="71">
        <v>26284</v>
      </c>
      <c r="E10" s="27">
        <f t="shared" si="0"/>
        <v>7862</v>
      </c>
      <c r="F10" s="26">
        <f t="shared" si="1"/>
        <v>42.677233742264683</v>
      </c>
      <c r="G10" s="51">
        <f t="shared" si="7"/>
        <v>2522</v>
      </c>
      <c r="H10" s="13">
        <v>30000</v>
      </c>
      <c r="I10" s="13">
        <v>30000</v>
      </c>
      <c r="J10" s="13">
        <v>36293</v>
      </c>
      <c r="K10" s="74">
        <v>36400</v>
      </c>
      <c r="L10" s="22">
        <f t="shared" si="2"/>
        <v>107</v>
      </c>
      <c r="M10" s="14">
        <v>9581</v>
      </c>
      <c r="N10" s="14">
        <v>9891</v>
      </c>
      <c r="O10" s="14">
        <v>9471</v>
      </c>
      <c r="P10" s="77">
        <v>12122</v>
      </c>
      <c r="Q10" s="29">
        <f t="shared" si="3"/>
        <v>2651</v>
      </c>
      <c r="R10" s="24">
        <f t="shared" si="8"/>
        <v>27.990708478513355</v>
      </c>
      <c r="S10" s="31">
        <f t="shared" si="4"/>
        <v>46.119312129051892</v>
      </c>
      <c r="T10" s="34">
        <v>1140</v>
      </c>
      <c r="U10" s="34">
        <v>1168</v>
      </c>
      <c r="V10" s="34">
        <v>1227</v>
      </c>
      <c r="W10" s="34">
        <v>1283</v>
      </c>
      <c r="X10" s="22">
        <f t="shared" si="5"/>
        <v>56</v>
      </c>
      <c r="Y10" s="25">
        <f t="shared" si="6"/>
        <v>20.486360093530788</v>
      </c>
      <c r="Z10" s="10">
        <v>4648</v>
      </c>
      <c r="AA10" s="26">
        <f t="shared" si="9"/>
        <v>27.603270223752151</v>
      </c>
      <c r="AB10" s="52">
        <f t="shared" si="10"/>
        <v>5.6549053356282268</v>
      </c>
      <c r="AC10">
        <v>179</v>
      </c>
      <c r="AD10">
        <v>15</v>
      </c>
      <c r="AE10">
        <v>74</v>
      </c>
      <c r="AF10" s="23">
        <v>447</v>
      </c>
      <c r="AG10" s="23">
        <v>1480</v>
      </c>
      <c r="AH10" s="9" t="s">
        <v>39</v>
      </c>
    </row>
    <row r="11" spans="1:34" x14ac:dyDescent="0.25">
      <c r="A11" s="15">
        <v>13215</v>
      </c>
      <c r="B11" s="15">
        <v>14703</v>
      </c>
      <c r="C11" s="15">
        <v>15735</v>
      </c>
      <c r="D11" s="71">
        <v>16150</v>
      </c>
      <c r="E11" s="27">
        <f t="shared" si="0"/>
        <v>415</v>
      </c>
      <c r="F11" s="26">
        <f t="shared" si="1"/>
        <v>2.6374324753733713</v>
      </c>
      <c r="G11" s="51">
        <f t="shared" si="7"/>
        <v>2935</v>
      </c>
      <c r="H11" s="13">
        <v>13133</v>
      </c>
      <c r="I11" s="13">
        <v>15305</v>
      </c>
      <c r="J11" s="13">
        <v>12019</v>
      </c>
      <c r="K11" s="74">
        <v>11285</v>
      </c>
      <c r="L11" s="22">
        <f t="shared" si="2"/>
        <v>-734</v>
      </c>
      <c r="M11" s="14">
        <v>6595</v>
      </c>
      <c r="N11" s="14">
        <v>6929</v>
      </c>
      <c r="O11" s="14">
        <v>7922</v>
      </c>
      <c r="P11" s="77">
        <v>9786</v>
      </c>
      <c r="Q11" s="29">
        <f t="shared" si="3"/>
        <v>1864</v>
      </c>
      <c r="R11" s="24">
        <f t="shared" si="8"/>
        <v>23.529411764705884</v>
      </c>
      <c r="S11" s="31">
        <f t="shared" si="4"/>
        <v>60.594427244582043</v>
      </c>
      <c r="T11" s="34">
        <v>438</v>
      </c>
      <c r="U11" s="34">
        <v>503</v>
      </c>
      <c r="V11" s="34">
        <v>548</v>
      </c>
      <c r="W11" s="34">
        <v>576</v>
      </c>
      <c r="X11" s="22">
        <f t="shared" si="5"/>
        <v>28</v>
      </c>
      <c r="Y11" s="25">
        <f t="shared" si="6"/>
        <v>28.038194444444443</v>
      </c>
      <c r="Z11" s="10">
        <v>2028</v>
      </c>
      <c r="AA11" s="48">
        <f t="shared" si="9"/>
        <v>28.402366863905325</v>
      </c>
      <c r="AB11" s="52">
        <f t="shared" si="10"/>
        <v>7.9635108481262327</v>
      </c>
      <c r="AC11">
        <v>10</v>
      </c>
      <c r="AD11">
        <v>8</v>
      </c>
      <c r="AE11">
        <v>222</v>
      </c>
      <c r="AF11" s="23">
        <v>319</v>
      </c>
      <c r="AG11" s="23">
        <v>3330</v>
      </c>
      <c r="AH11" s="9" t="s">
        <v>40</v>
      </c>
    </row>
    <row r="12" spans="1:34" x14ac:dyDescent="0.25">
      <c r="A12" s="15">
        <v>10111</v>
      </c>
      <c r="B12" s="15">
        <v>10545</v>
      </c>
      <c r="C12" s="15">
        <v>12613</v>
      </c>
      <c r="D12" s="71">
        <v>11863</v>
      </c>
      <c r="E12" s="27">
        <f t="shared" si="0"/>
        <v>-750</v>
      </c>
      <c r="F12" s="26">
        <f t="shared" si="1"/>
        <v>-5.9462459367319429</v>
      </c>
      <c r="G12" s="51">
        <f t="shared" si="7"/>
        <v>1752</v>
      </c>
      <c r="H12" s="13">
        <v>19063</v>
      </c>
      <c r="I12" s="13">
        <v>19902</v>
      </c>
      <c r="J12" s="13">
        <v>9729</v>
      </c>
      <c r="K12" s="74">
        <v>18435</v>
      </c>
      <c r="L12" s="22">
        <f t="shared" si="2"/>
        <v>8706</v>
      </c>
      <c r="M12" s="14">
        <v>5169</v>
      </c>
      <c r="N12" s="14">
        <v>5076</v>
      </c>
      <c r="O12" s="14">
        <v>6640</v>
      </c>
      <c r="P12" s="77">
        <v>6726</v>
      </c>
      <c r="Q12" s="29">
        <f t="shared" si="3"/>
        <v>86</v>
      </c>
      <c r="R12" s="24">
        <f t="shared" si="8"/>
        <v>1.2951807228915662</v>
      </c>
      <c r="S12" s="31">
        <f t="shared" si="4"/>
        <v>56.697294107729917</v>
      </c>
      <c r="T12" s="34">
        <v>382</v>
      </c>
      <c r="U12" s="34">
        <v>402</v>
      </c>
      <c r="V12" s="34">
        <v>423</v>
      </c>
      <c r="W12" s="34">
        <v>428</v>
      </c>
      <c r="X12" s="22">
        <f t="shared" si="5"/>
        <v>5</v>
      </c>
      <c r="Y12" s="25">
        <f t="shared" si="6"/>
        <v>27.717289719626169</v>
      </c>
      <c r="Z12" s="10">
        <v>1268</v>
      </c>
      <c r="AA12" s="48">
        <f t="shared" si="9"/>
        <v>33.753943217665615</v>
      </c>
      <c r="AB12" s="79">
        <f t="shared" si="10"/>
        <v>9.3556782334384856</v>
      </c>
      <c r="AC12">
        <v>5</v>
      </c>
      <c r="AD12">
        <v>4</v>
      </c>
      <c r="AE12">
        <v>386</v>
      </c>
      <c r="AF12" s="23">
        <v>300</v>
      </c>
      <c r="AG12" s="23">
        <v>7651</v>
      </c>
      <c r="AH12" s="9" t="s">
        <v>41</v>
      </c>
    </row>
    <row r="13" spans="1:34" x14ac:dyDescent="0.25">
      <c r="A13" s="15">
        <v>41214</v>
      </c>
      <c r="B13" s="15">
        <v>43959</v>
      </c>
      <c r="C13" s="15">
        <v>45096</v>
      </c>
      <c r="D13" s="71">
        <v>44123</v>
      </c>
      <c r="E13" s="27">
        <f t="shared" si="0"/>
        <v>-973</v>
      </c>
      <c r="F13" s="26">
        <f t="shared" si="1"/>
        <v>-2.157619301046656</v>
      </c>
      <c r="G13" s="51">
        <f t="shared" si="7"/>
        <v>2909</v>
      </c>
      <c r="H13" s="13">
        <v>55000</v>
      </c>
      <c r="I13" s="13">
        <v>55000</v>
      </c>
      <c r="J13" s="13">
        <v>61303</v>
      </c>
      <c r="K13" s="74">
        <v>58720</v>
      </c>
      <c r="L13" s="22">
        <f t="shared" si="2"/>
        <v>-2583</v>
      </c>
      <c r="M13" s="14">
        <v>16524</v>
      </c>
      <c r="N13" s="14">
        <v>18542</v>
      </c>
      <c r="O13" s="14">
        <v>19018</v>
      </c>
      <c r="P13" s="77">
        <v>18980</v>
      </c>
      <c r="Q13" s="29">
        <f t="shared" si="3"/>
        <v>-38</v>
      </c>
      <c r="R13" s="24">
        <f t="shared" si="8"/>
        <v>-0.19981070564728151</v>
      </c>
      <c r="S13" s="31">
        <f t="shared" si="4"/>
        <v>43.01611404482923</v>
      </c>
      <c r="T13" s="34">
        <v>1891</v>
      </c>
      <c r="U13" s="34">
        <v>1889</v>
      </c>
      <c r="V13" s="34">
        <v>2018</v>
      </c>
      <c r="W13" s="34">
        <v>2040</v>
      </c>
      <c r="X13" s="22">
        <f t="shared" si="5"/>
        <v>22</v>
      </c>
      <c r="Y13" s="25">
        <f t="shared" si="6"/>
        <v>21.628921568627451</v>
      </c>
      <c r="Z13" s="10">
        <v>6785</v>
      </c>
      <c r="AA13" s="48">
        <f t="shared" si="9"/>
        <v>30.06632277081798</v>
      </c>
      <c r="AB13" s="52">
        <f t="shared" si="10"/>
        <v>6.5030213706705968</v>
      </c>
      <c r="AC13">
        <v>28</v>
      </c>
      <c r="AD13">
        <v>32</v>
      </c>
      <c r="AE13">
        <v>332</v>
      </c>
      <c r="AF13" s="23">
        <v>700</v>
      </c>
      <c r="AG13" s="23">
        <v>7886</v>
      </c>
      <c r="AH13" s="9" t="s">
        <v>42</v>
      </c>
    </row>
    <row r="14" spans="1:34" s="45" customFormat="1" x14ac:dyDescent="0.25">
      <c r="A14" s="11">
        <v>69029</v>
      </c>
      <c r="B14" s="11">
        <v>70450</v>
      </c>
      <c r="C14" s="11">
        <v>76934</v>
      </c>
      <c r="D14" s="72">
        <v>76800</v>
      </c>
      <c r="E14" s="27">
        <f t="shared" si="0"/>
        <v>-134</v>
      </c>
      <c r="F14" s="26">
        <f t="shared" si="1"/>
        <v>-0.1741752671120701</v>
      </c>
      <c r="G14" s="51">
        <f t="shared" si="7"/>
        <v>7771</v>
      </c>
      <c r="H14" s="41">
        <v>45000</v>
      </c>
      <c r="I14" s="41">
        <v>49000</v>
      </c>
      <c r="J14" s="41">
        <v>45000</v>
      </c>
      <c r="K14" s="75">
        <v>45000</v>
      </c>
      <c r="L14" s="22">
        <f t="shared" si="2"/>
        <v>0</v>
      </c>
      <c r="M14" s="42">
        <v>32280</v>
      </c>
      <c r="N14" s="42">
        <v>37722</v>
      </c>
      <c r="O14" s="42">
        <v>38493</v>
      </c>
      <c r="P14" s="78">
        <v>40461</v>
      </c>
      <c r="Q14" s="29">
        <f t="shared" si="3"/>
        <v>1968</v>
      </c>
      <c r="R14" s="24">
        <f t="shared" si="8"/>
        <v>5.1126178785753256</v>
      </c>
      <c r="S14" s="31">
        <f t="shared" si="4"/>
        <v>52.68359375</v>
      </c>
      <c r="T14" s="44">
        <v>1654</v>
      </c>
      <c r="U14" s="44">
        <v>1816</v>
      </c>
      <c r="V14" s="44">
        <v>2535</v>
      </c>
      <c r="W14" s="44">
        <v>2505</v>
      </c>
      <c r="X14" s="22">
        <f t="shared" si="5"/>
        <v>-30</v>
      </c>
      <c r="Y14" s="25">
        <f t="shared" si="6"/>
        <v>30.658682634730539</v>
      </c>
      <c r="Z14" s="40">
        <v>10090</v>
      </c>
      <c r="AA14" s="26">
        <f t="shared" si="9"/>
        <v>24.826560951437067</v>
      </c>
      <c r="AB14" s="79">
        <f t="shared" si="10"/>
        <v>7.6114965312190286</v>
      </c>
      <c r="AC14" s="40">
        <v>17</v>
      </c>
      <c r="AD14" s="40">
        <v>11</v>
      </c>
      <c r="AE14" s="40">
        <v>13</v>
      </c>
      <c r="AF14" s="40">
        <v>504</v>
      </c>
      <c r="AG14" s="40">
        <v>1020</v>
      </c>
      <c r="AH14" s="46" t="s">
        <v>43</v>
      </c>
    </row>
    <row r="15" spans="1:34" x14ac:dyDescent="0.25">
      <c r="A15" s="15">
        <v>22022</v>
      </c>
      <c r="B15" s="15">
        <v>17755</v>
      </c>
      <c r="C15" s="15">
        <v>20432</v>
      </c>
      <c r="D15" s="71">
        <v>19715</v>
      </c>
      <c r="E15" s="27">
        <f t="shared" ref="E15:E50" si="11">SUM(D15-C15)</f>
        <v>-717</v>
      </c>
      <c r="F15" s="26">
        <f t="shared" ref="F15:F50" si="12">SUM(E15*100/C15)</f>
        <v>-3.5092012529365699</v>
      </c>
      <c r="G15" s="51">
        <f t="shared" si="7"/>
        <v>-2307</v>
      </c>
      <c r="H15" s="13">
        <v>10000</v>
      </c>
      <c r="I15" s="13">
        <v>12000</v>
      </c>
      <c r="J15" s="13">
        <v>21967</v>
      </c>
      <c r="K15" s="74">
        <v>22570</v>
      </c>
      <c r="L15" s="22">
        <f t="shared" ref="L15:L50" si="13">SUM(K15-J15)</f>
        <v>603</v>
      </c>
      <c r="M15" s="14">
        <v>11557</v>
      </c>
      <c r="N15" s="14">
        <v>10506</v>
      </c>
      <c r="O15" s="14">
        <v>10379</v>
      </c>
      <c r="P15" s="77">
        <v>9070</v>
      </c>
      <c r="Q15" s="29">
        <f t="shared" ref="Q15:Q50" si="14">SUM(P15-O15)</f>
        <v>-1309</v>
      </c>
      <c r="R15" s="24">
        <f t="shared" si="8"/>
        <v>-12.612005010116581</v>
      </c>
      <c r="S15" s="31">
        <f t="shared" ref="S15:S50" si="15">SUM(P15*100/D15)</f>
        <v>46.005579507988841</v>
      </c>
      <c r="T15" s="34">
        <v>709</v>
      </c>
      <c r="U15" s="34">
        <v>771</v>
      </c>
      <c r="V15" s="34">
        <v>1026</v>
      </c>
      <c r="W15" s="34">
        <v>978</v>
      </c>
      <c r="X15" s="22">
        <f t="shared" ref="X15:X50" si="16">SUM(W15-V15)</f>
        <v>-48</v>
      </c>
      <c r="Y15" s="25">
        <f t="shared" ref="Y15:Y50" si="17">SUM(D15/W15)</f>
        <v>20.15848670756646</v>
      </c>
      <c r="Z15" s="10">
        <v>6094</v>
      </c>
      <c r="AA15" s="26">
        <f t="shared" si="9"/>
        <v>16.048572366261897</v>
      </c>
      <c r="AB15" s="52">
        <f t="shared" si="10"/>
        <v>3.2351493272070888</v>
      </c>
      <c r="AC15">
        <v>99</v>
      </c>
      <c r="AD15">
        <v>107</v>
      </c>
      <c r="AE15">
        <v>93</v>
      </c>
      <c r="AF15" s="23">
        <v>2054</v>
      </c>
      <c r="AG15" s="23">
        <v>2342</v>
      </c>
      <c r="AH15" s="9" t="s">
        <v>44</v>
      </c>
    </row>
    <row r="16" spans="1:34" ht="15.75" customHeight="1" x14ac:dyDescent="0.25">
      <c r="A16" s="15">
        <v>756</v>
      </c>
      <c r="B16" s="15">
        <v>700</v>
      </c>
      <c r="C16" s="15">
        <v>700</v>
      </c>
      <c r="D16" s="71">
        <v>500</v>
      </c>
      <c r="E16" s="27">
        <f t="shared" si="11"/>
        <v>-200</v>
      </c>
      <c r="F16" s="26">
        <f t="shared" si="12"/>
        <v>-28.571428571428573</v>
      </c>
      <c r="G16" s="51">
        <f t="shared" si="7"/>
        <v>-256</v>
      </c>
      <c r="H16" s="13">
        <v>500</v>
      </c>
      <c r="I16" s="13">
        <v>500</v>
      </c>
      <c r="J16" s="13">
        <v>500</v>
      </c>
      <c r="K16" s="74">
        <v>300</v>
      </c>
      <c r="L16" s="22">
        <f t="shared" si="13"/>
        <v>-200</v>
      </c>
      <c r="M16" s="14">
        <v>307</v>
      </c>
      <c r="N16" s="14">
        <v>300</v>
      </c>
      <c r="O16" s="14">
        <v>300</v>
      </c>
      <c r="P16" s="77">
        <v>300</v>
      </c>
      <c r="Q16" s="29">
        <f t="shared" si="14"/>
        <v>0</v>
      </c>
      <c r="R16" s="24">
        <f t="shared" si="8"/>
        <v>0</v>
      </c>
      <c r="S16" s="31">
        <f t="shared" si="15"/>
        <v>60</v>
      </c>
      <c r="T16" s="36">
        <v>51</v>
      </c>
      <c r="U16" s="36">
        <v>50</v>
      </c>
      <c r="V16" s="36">
        <v>50</v>
      </c>
      <c r="W16" s="36">
        <v>50</v>
      </c>
      <c r="X16" s="22">
        <f t="shared" si="16"/>
        <v>0</v>
      </c>
      <c r="Y16" s="25">
        <f t="shared" si="17"/>
        <v>10</v>
      </c>
      <c r="Z16" s="10">
        <v>582</v>
      </c>
      <c r="AA16" s="26">
        <f t="shared" si="9"/>
        <v>8.5910652920962196</v>
      </c>
      <c r="AB16" s="52">
        <f t="shared" si="10"/>
        <v>0.85910652920962194</v>
      </c>
      <c r="AC16">
        <v>1</v>
      </c>
      <c r="AD16">
        <v>1</v>
      </c>
      <c r="AE16">
        <v>1</v>
      </c>
      <c r="AF16" s="23">
        <v>10</v>
      </c>
      <c r="AG16" s="23">
        <v>10</v>
      </c>
      <c r="AH16" s="68" t="s">
        <v>45</v>
      </c>
    </row>
    <row r="17" spans="1:34" x14ac:dyDescent="0.25">
      <c r="A17" s="15">
        <v>71053</v>
      </c>
      <c r="B17" s="15">
        <v>73082</v>
      </c>
      <c r="C17" s="15">
        <v>71144</v>
      </c>
      <c r="D17" s="71">
        <v>67586</v>
      </c>
      <c r="E17" s="27">
        <f t="shared" si="11"/>
        <v>-3558</v>
      </c>
      <c r="F17" s="26">
        <f t="shared" si="12"/>
        <v>-5.0011244799280332</v>
      </c>
      <c r="G17" s="51">
        <f t="shared" si="7"/>
        <v>-3467</v>
      </c>
      <c r="H17" s="13">
        <v>77074</v>
      </c>
      <c r="I17" s="13">
        <v>75052</v>
      </c>
      <c r="J17" s="13">
        <v>77574</v>
      </c>
      <c r="K17" s="74">
        <v>69836</v>
      </c>
      <c r="L17" s="22">
        <f t="shared" si="13"/>
        <v>-7738</v>
      </c>
      <c r="M17" s="14">
        <v>23283</v>
      </c>
      <c r="N17" s="14">
        <v>24157</v>
      </c>
      <c r="O17" s="14">
        <v>22733</v>
      </c>
      <c r="P17" s="77">
        <v>22892</v>
      </c>
      <c r="Q17" s="29">
        <f t="shared" si="14"/>
        <v>159</v>
      </c>
      <c r="R17" s="24">
        <f t="shared" si="8"/>
        <v>0.69942374521620554</v>
      </c>
      <c r="S17" s="31">
        <f t="shared" si="15"/>
        <v>33.870920013020445</v>
      </c>
      <c r="T17" s="37">
        <v>3996</v>
      </c>
      <c r="U17" s="37">
        <v>4221</v>
      </c>
      <c r="V17" s="37">
        <v>4116</v>
      </c>
      <c r="W17" s="37">
        <v>3771</v>
      </c>
      <c r="X17" s="22">
        <f t="shared" si="16"/>
        <v>-345</v>
      </c>
      <c r="Y17" s="25">
        <f t="shared" si="17"/>
        <v>17.922566958366481</v>
      </c>
      <c r="Z17" s="10">
        <v>20115</v>
      </c>
      <c r="AA17" s="26">
        <f t="shared" si="9"/>
        <v>18.747203579418343</v>
      </c>
      <c r="AB17" s="52">
        <f t="shared" si="10"/>
        <v>3.3599801143425303</v>
      </c>
      <c r="AC17">
        <v>163</v>
      </c>
      <c r="AD17">
        <v>185</v>
      </c>
      <c r="AE17">
        <v>198</v>
      </c>
      <c r="AF17" s="23">
        <v>5220</v>
      </c>
      <c r="AG17" s="23">
        <v>4840</v>
      </c>
      <c r="AH17" s="9" t="s">
        <v>46</v>
      </c>
    </row>
    <row r="18" spans="1:34" x14ac:dyDescent="0.25">
      <c r="A18" s="15">
        <v>9352</v>
      </c>
      <c r="B18" s="15">
        <v>8901</v>
      </c>
      <c r="C18" s="15">
        <v>8365</v>
      </c>
      <c r="D18" s="71">
        <v>6797</v>
      </c>
      <c r="E18" s="27">
        <f t="shared" si="11"/>
        <v>-1568</v>
      </c>
      <c r="F18" s="26">
        <f t="shared" si="12"/>
        <v>-18.744769874476987</v>
      </c>
      <c r="G18" s="51">
        <f t="shared" si="7"/>
        <v>-2555</v>
      </c>
      <c r="H18" s="13">
        <v>15000</v>
      </c>
      <c r="I18" s="13">
        <v>18000</v>
      </c>
      <c r="J18" s="13">
        <v>18000</v>
      </c>
      <c r="K18" s="74">
        <v>9000</v>
      </c>
      <c r="L18" s="22">
        <f t="shared" si="13"/>
        <v>-9000</v>
      </c>
      <c r="M18" s="14">
        <v>1648</v>
      </c>
      <c r="N18" s="14">
        <v>1707</v>
      </c>
      <c r="O18" s="14">
        <v>1953</v>
      </c>
      <c r="P18" s="77">
        <v>1708</v>
      </c>
      <c r="Q18" s="29">
        <f t="shared" si="14"/>
        <v>-245</v>
      </c>
      <c r="R18" s="24">
        <f t="shared" si="8"/>
        <v>-12.544802867383513</v>
      </c>
      <c r="S18" s="31">
        <f t="shared" si="15"/>
        <v>25.128733264675592</v>
      </c>
      <c r="T18" s="34">
        <v>466</v>
      </c>
      <c r="U18" s="34">
        <v>412</v>
      </c>
      <c r="V18" s="34">
        <v>399</v>
      </c>
      <c r="W18" s="34">
        <v>348</v>
      </c>
      <c r="X18" s="22">
        <f t="shared" si="16"/>
        <v>-51</v>
      </c>
      <c r="Y18" s="25">
        <f t="shared" si="17"/>
        <v>19.5316091954023</v>
      </c>
      <c r="Z18" s="10">
        <v>1379</v>
      </c>
      <c r="AA18" s="26">
        <f t="shared" si="9"/>
        <v>25.235678027556201</v>
      </c>
      <c r="AB18" s="52">
        <f t="shared" si="10"/>
        <v>4.9289340101522843</v>
      </c>
      <c r="AC18">
        <v>13</v>
      </c>
      <c r="AD18">
        <v>12</v>
      </c>
      <c r="AE18">
        <v>21</v>
      </c>
      <c r="AF18" s="23">
        <v>193</v>
      </c>
      <c r="AG18" s="23">
        <v>578</v>
      </c>
      <c r="AH18" s="9" t="s">
        <v>47</v>
      </c>
    </row>
    <row r="19" spans="1:34" x14ac:dyDescent="0.25">
      <c r="A19" s="15">
        <v>38868</v>
      </c>
      <c r="B19" s="15">
        <v>49762</v>
      </c>
      <c r="C19" s="15">
        <v>43750</v>
      </c>
      <c r="D19" s="71">
        <v>38683</v>
      </c>
      <c r="E19" s="27">
        <f t="shared" si="11"/>
        <v>-5067</v>
      </c>
      <c r="F19" s="26">
        <f t="shared" si="12"/>
        <v>-11.581714285714286</v>
      </c>
      <c r="G19" s="51">
        <f t="shared" si="7"/>
        <v>-185</v>
      </c>
      <c r="H19" s="13">
        <v>23650</v>
      </c>
      <c r="I19" s="13">
        <v>41400</v>
      </c>
      <c r="J19" s="13">
        <v>35040</v>
      </c>
      <c r="K19" s="74">
        <v>56113</v>
      </c>
      <c r="L19" s="22">
        <f t="shared" si="13"/>
        <v>21073</v>
      </c>
      <c r="M19" s="14">
        <v>12825</v>
      </c>
      <c r="N19" s="14">
        <v>11992</v>
      </c>
      <c r="O19" s="14">
        <v>16874</v>
      </c>
      <c r="P19" s="77">
        <v>13070</v>
      </c>
      <c r="Q19" s="29">
        <f t="shared" si="14"/>
        <v>-3804</v>
      </c>
      <c r="R19" s="24">
        <f t="shared" si="8"/>
        <v>-22.543558136778476</v>
      </c>
      <c r="S19" s="31">
        <f t="shared" si="15"/>
        <v>33.787451852234831</v>
      </c>
      <c r="T19" s="34">
        <v>1953</v>
      </c>
      <c r="U19" s="34">
        <v>2105</v>
      </c>
      <c r="V19" s="34">
        <v>2077</v>
      </c>
      <c r="W19" s="34">
        <v>1653</v>
      </c>
      <c r="X19" s="22">
        <f t="shared" si="16"/>
        <v>-424</v>
      </c>
      <c r="Y19" s="25">
        <f t="shared" si="17"/>
        <v>23.401693889897157</v>
      </c>
      <c r="Z19" s="10">
        <v>13958</v>
      </c>
      <c r="AA19" s="26">
        <f t="shared" si="9"/>
        <v>11.842670869752114</v>
      </c>
      <c r="AB19" s="52">
        <f t="shared" si="10"/>
        <v>2.771385585327411</v>
      </c>
      <c r="AC19">
        <v>53</v>
      </c>
      <c r="AD19">
        <v>59</v>
      </c>
      <c r="AE19">
        <v>117</v>
      </c>
      <c r="AF19" s="23">
        <v>1476</v>
      </c>
      <c r="AG19" s="23">
        <v>2755</v>
      </c>
      <c r="AH19" s="9" t="s">
        <v>48</v>
      </c>
    </row>
    <row r="20" spans="1:34" x14ac:dyDescent="0.25">
      <c r="A20" s="15">
        <v>20798</v>
      </c>
      <c r="B20" s="15">
        <v>17938</v>
      </c>
      <c r="C20" s="15">
        <v>18429</v>
      </c>
      <c r="D20" s="71">
        <v>17100</v>
      </c>
      <c r="E20" s="27">
        <f t="shared" si="11"/>
        <v>-1329</v>
      </c>
      <c r="F20" s="26">
        <f t="shared" si="12"/>
        <v>-7.2114601986000322</v>
      </c>
      <c r="G20" s="51">
        <f t="shared" si="7"/>
        <v>-3698</v>
      </c>
      <c r="H20" s="13">
        <v>14844</v>
      </c>
      <c r="I20" s="13">
        <v>14108</v>
      </c>
      <c r="J20" s="13">
        <v>12343</v>
      </c>
      <c r="K20" s="74">
        <v>15021</v>
      </c>
      <c r="L20" s="22">
        <f t="shared" si="13"/>
        <v>2678</v>
      </c>
      <c r="M20" s="14">
        <v>5982</v>
      </c>
      <c r="N20" s="14">
        <v>4441</v>
      </c>
      <c r="O20" s="14">
        <v>7710</v>
      </c>
      <c r="P20" s="77">
        <v>5230</v>
      </c>
      <c r="Q20" s="29">
        <f t="shared" si="14"/>
        <v>-2480</v>
      </c>
      <c r="R20" s="24">
        <f t="shared" si="8"/>
        <v>-32.166018158236056</v>
      </c>
      <c r="S20" s="31">
        <f t="shared" si="15"/>
        <v>30.584795321637426</v>
      </c>
      <c r="T20" s="34">
        <v>546</v>
      </c>
      <c r="U20" s="34">
        <v>511</v>
      </c>
      <c r="V20" s="34">
        <v>466</v>
      </c>
      <c r="W20" s="34">
        <v>461</v>
      </c>
      <c r="X20" s="22">
        <f t="shared" si="16"/>
        <v>-5</v>
      </c>
      <c r="Y20" s="25">
        <f t="shared" si="17"/>
        <v>37.093275488069416</v>
      </c>
      <c r="Z20" s="10">
        <v>3930</v>
      </c>
      <c r="AA20" s="26">
        <f t="shared" si="9"/>
        <v>11.73027989821883</v>
      </c>
      <c r="AB20" s="52">
        <f t="shared" si="10"/>
        <v>4.3511450381679388</v>
      </c>
      <c r="AC20">
        <v>42</v>
      </c>
      <c r="AD20">
        <v>18</v>
      </c>
      <c r="AE20">
        <v>25</v>
      </c>
      <c r="AF20" s="23">
        <v>480</v>
      </c>
      <c r="AG20" s="23">
        <v>480</v>
      </c>
      <c r="AH20" t="s">
        <v>49</v>
      </c>
    </row>
    <row r="21" spans="1:34" x14ac:dyDescent="0.25">
      <c r="A21" s="15">
        <v>72616</v>
      </c>
      <c r="B21" s="15">
        <v>73420</v>
      </c>
      <c r="C21" s="15">
        <v>72734</v>
      </c>
      <c r="D21" s="71">
        <v>74672</v>
      </c>
      <c r="E21" s="27">
        <f t="shared" si="11"/>
        <v>1938</v>
      </c>
      <c r="F21" s="26">
        <f t="shared" si="12"/>
        <v>2.6645035334231584</v>
      </c>
      <c r="G21" s="51">
        <f t="shared" si="7"/>
        <v>2056</v>
      </c>
      <c r="H21" s="13">
        <v>28000</v>
      </c>
      <c r="I21" s="13">
        <v>30000</v>
      </c>
      <c r="J21" s="13">
        <v>30000</v>
      </c>
      <c r="K21" s="74">
        <v>36000</v>
      </c>
      <c r="L21" s="22">
        <f t="shared" si="13"/>
        <v>6000</v>
      </c>
      <c r="M21" s="14">
        <v>51111</v>
      </c>
      <c r="N21" s="14">
        <v>51558</v>
      </c>
      <c r="O21" s="14">
        <v>56150</v>
      </c>
      <c r="P21" s="77">
        <v>57872</v>
      </c>
      <c r="Q21" s="29">
        <f t="shared" si="14"/>
        <v>1722</v>
      </c>
      <c r="R21" s="24">
        <f t="shared" si="8"/>
        <v>3.066785396260018</v>
      </c>
      <c r="S21" s="31">
        <f t="shared" si="15"/>
        <v>77.501607028069429</v>
      </c>
      <c r="T21" s="34">
        <v>2621</v>
      </c>
      <c r="U21" s="34">
        <v>2435</v>
      </c>
      <c r="V21" s="34">
        <v>2500</v>
      </c>
      <c r="W21" s="34">
        <v>2500</v>
      </c>
      <c r="X21" s="22">
        <f t="shared" si="16"/>
        <v>0</v>
      </c>
      <c r="Y21" s="25">
        <f t="shared" si="17"/>
        <v>29.8688</v>
      </c>
      <c r="Z21" s="10">
        <v>16424</v>
      </c>
      <c r="AA21" s="26">
        <f t="shared" si="9"/>
        <v>15.221626887481735</v>
      </c>
      <c r="AB21" s="52">
        <f t="shared" si="10"/>
        <v>4.5465172917681445</v>
      </c>
      <c r="AC21">
        <v>317</v>
      </c>
      <c r="AD21">
        <v>310</v>
      </c>
      <c r="AE21">
        <v>310</v>
      </c>
      <c r="AF21" s="23">
        <v>7000</v>
      </c>
      <c r="AG21" s="23">
        <v>7000</v>
      </c>
      <c r="AH21" t="s">
        <v>50</v>
      </c>
    </row>
    <row r="22" spans="1:34" x14ac:dyDescent="0.25">
      <c r="A22" s="15">
        <v>25415</v>
      </c>
      <c r="B22" s="15">
        <v>26468</v>
      </c>
      <c r="C22" s="15">
        <v>25390</v>
      </c>
      <c r="D22" s="71">
        <v>24909</v>
      </c>
      <c r="E22" s="27">
        <f t="shared" si="11"/>
        <v>-481</v>
      </c>
      <c r="F22" s="26">
        <f t="shared" si="12"/>
        <v>-1.8944466325324931</v>
      </c>
      <c r="G22" s="51">
        <f t="shared" si="7"/>
        <v>-506</v>
      </c>
      <c r="H22" s="13">
        <v>60000</v>
      </c>
      <c r="I22" s="13">
        <v>60000</v>
      </c>
      <c r="J22" s="13">
        <v>60000</v>
      </c>
      <c r="K22" s="74">
        <v>55746</v>
      </c>
      <c r="L22" s="22">
        <f t="shared" si="13"/>
        <v>-4254</v>
      </c>
      <c r="M22" s="14">
        <v>11058</v>
      </c>
      <c r="N22" s="14">
        <v>12389</v>
      </c>
      <c r="O22" s="14">
        <v>12175</v>
      </c>
      <c r="P22" s="77">
        <v>12098</v>
      </c>
      <c r="Q22" s="29">
        <f t="shared" si="14"/>
        <v>-77</v>
      </c>
      <c r="R22" s="24">
        <f t="shared" si="8"/>
        <v>-0.63244353182751545</v>
      </c>
      <c r="S22" s="31">
        <f t="shared" si="15"/>
        <v>48.568790397045248</v>
      </c>
      <c r="T22" s="34">
        <v>1073</v>
      </c>
      <c r="U22" s="34">
        <v>1114</v>
      </c>
      <c r="V22" s="34">
        <v>1063</v>
      </c>
      <c r="W22" s="34">
        <v>1075</v>
      </c>
      <c r="X22" s="22">
        <f t="shared" si="16"/>
        <v>12</v>
      </c>
      <c r="Y22" s="25">
        <f t="shared" si="17"/>
        <v>23.171162790697675</v>
      </c>
      <c r="Z22" s="10">
        <v>2469</v>
      </c>
      <c r="AA22" s="48">
        <f t="shared" si="9"/>
        <v>43.539894694208179</v>
      </c>
      <c r="AB22" s="79">
        <f t="shared" si="10"/>
        <v>10.088699878493317</v>
      </c>
      <c r="AC22">
        <v>10</v>
      </c>
      <c r="AD22">
        <v>10</v>
      </c>
      <c r="AE22">
        <v>500</v>
      </c>
      <c r="AF22" s="23">
        <v>200</v>
      </c>
      <c r="AG22" s="23">
        <v>9700</v>
      </c>
      <c r="AH22" s="9" t="s">
        <v>51</v>
      </c>
    </row>
    <row r="23" spans="1:34" x14ac:dyDescent="0.25">
      <c r="A23" s="15">
        <v>12834</v>
      </c>
      <c r="B23" s="15">
        <v>12086</v>
      </c>
      <c r="C23" s="15">
        <v>12380</v>
      </c>
      <c r="D23" s="71">
        <v>13417</v>
      </c>
      <c r="E23" s="27">
        <f t="shared" si="11"/>
        <v>1037</v>
      </c>
      <c r="F23" s="26">
        <f t="shared" si="12"/>
        <v>8.3764135702746358</v>
      </c>
      <c r="G23" s="51">
        <f t="shared" si="7"/>
        <v>583</v>
      </c>
      <c r="H23" s="13">
        <v>25156</v>
      </c>
      <c r="I23" s="13">
        <v>25193</v>
      </c>
      <c r="J23" s="13">
        <v>19166</v>
      </c>
      <c r="K23" s="74">
        <v>15348</v>
      </c>
      <c r="L23" s="22">
        <f t="shared" si="13"/>
        <v>-3818</v>
      </c>
      <c r="M23" s="14">
        <v>4932</v>
      </c>
      <c r="N23" s="14">
        <v>5005</v>
      </c>
      <c r="O23" s="14">
        <v>4569</v>
      </c>
      <c r="P23" s="77">
        <v>4536</v>
      </c>
      <c r="Q23" s="29">
        <f t="shared" si="14"/>
        <v>-33</v>
      </c>
      <c r="R23" s="24">
        <f t="shared" si="8"/>
        <v>-0.72225869993434011</v>
      </c>
      <c r="S23" s="31">
        <f t="shared" si="15"/>
        <v>33.807855705448311</v>
      </c>
      <c r="T23" s="34">
        <v>1229</v>
      </c>
      <c r="U23" s="34">
        <v>1171</v>
      </c>
      <c r="V23" s="34">
        <v>1190</v>
      </c>
      <c r="W23" s="34">
        <v>1261</v>
      </c>
      <c r="X23" s="22">
        <f t="shared" si="16"/>
        <v>71</v>
      </c>
      <c r="Y23" s="25">
        <f t="shared" si="17"/>
        <v>10.639968279143536</v>
      </c>
      <c r="Z23" s="10">
        <v>6225</v>
      </c>
      <c r="AA23" s="26">
        <f t="shared" si="9"/>
        <v>20.257028112449799</v>
      </c>
      <c r="AB23" s="52">
        <f t="shared" si="10"/>
        <v>2.1553413654618474</v>
      </c>
      <c r="AC23">
        <v>52</v>
      </c>
      <c r="AD23">
        <v>27</v>
      </c>
      <c r="AE23">
        <v>25</v>
      </c>
      <c r="AF23" s="23">
        <v>482</v>
      </c>
      <c r="AG23" s="23">
        <v>502</v>
      </c>
      <c r="AH23" t="s">
        <v>52</v>
      </c>
    </row>
    <row r="24" spans="1:34" x14ac:dyDescent="0.25">
      <c r="A24" s="15">
        <v>5899</v>
      </c>
      <c r="B24" s="15">
        <v>5769</v>
      </c>
      <c r="C24" s="15">
        <v>5528</v>
      </c>
      <c r="D24" s="71">
        <v>5100</v>
      </c>
      <c r="E24" s="27">
        <f t="shared" si="11"/>
        <v>-428</v>
      </c>
      <c r="F24" s="26">
        <f t="shared" si="12"/>
        <v>-7.7424023154848047</v>
      </c>
      <c r="G24" s="51">
        <f t="shared" si="7"/>
        <v>-799</v>
      </c>
      <c r="H24" s="13">
        <v>3500</v>
      </c>
      <c r="I24" s="13">
        <v>3200</v>
      </c>
      <c r="J24" s="13">
        <v>3200</v>
      </c>
      <c r="K24" s="74">
        <v>3300</v>
      </c>
      <c r="L24" s="22">
        <f t="shared" si="13"/>
        <v>100</v>
      </c>
      <c r="M24" s="14">
        <v>1608</v>
      </c>
      <c r="N24" s="14">
        <v>1745</v>
      </c>
      <c r="O24" s="14">
        <v>1619</v>
      </c>
      <c r="P24" s="77">
        <v>1981</v>
      </c>
      <c r="Q24" s="29">
        <f t="shared" si="14"/>
        <v>362</v>
      </c>
      <c r="R24" s="24">
        <f t="shared" si="8"/>
        <v>22.359481161210624</v>
      </c>
      <c r="S24" s="31">
        <f t="shared" si="15"/>
        <v>38.843137254901961</v>
      </c>
      <c r="T24" s="34">
        <v>292</v>
      </c>
      <c r="U24" s="34">
        <v>332</v>
      </c>
      <c r="V24" s="34">
        <v>307</v>
      </c>
      <c r="W24" s="34">
        <v>316</v>
      </c>
      <c r="X24" s="22">
        <f t="shared" si="16"/>
        <v>9</v>
      </c>
      <c r="Y24" s="25">
        <f t="shared" si="17"/>
        <v>16.139240506329113</v>
      </c>
      <c r="Z24" s="10">
        <v>1585</v>
      </c>
      <c r="AA24" s="26">
        <f t="shared" si="9"/>
        <v>19.936908517350158</v>
      </c>
      <c r="AB24" s="52">
        <f t="shared" si="10"/>
        <v>3.2176656151419558</v>
      </c>
      <c r="AC24">
        <v>4</v>
      </c>
      <c r="AD24">
        <v>3</v>
      </c>
      <c r="AE24">
        <v>8</v>
      </c>
      <c r="AF24" s="23">
        <v>85</v>
      </c>
      <c r="AG24" s="23">
        <v>250</v>
      </c>
      <c r="AH24" t="s">
        <v>53</v>
      </c>
    </row>
    <row r="25" spans="1:34" x14ac:dyDescent="0.25">
      <c r="A25" s="15">
        <v>27690</v>
      </c>
      <c r="B25" s="15">
        <v>28983</v>
      </c>
      <c r="C25" s="15">
        <v>31381</v>
      </c>
      <c r="D25" s="71">
        <v>31468</v>
      </c>
      <c r="E25" s="27">
        <f t="shared" si="11"/>
        <v>87</v>
      </c>
      <c r="F25" s="26">
        <f t="shared" si="12"/>
        <v>0.27723781906249007</v>
      </c>
      <c r="G25" s="51">
        <f t="shared" si="7"/>
        <v>3778</v>
      </c>
      <c r="H25" s="13">
        <v>23000</v>
      </c>
      <c r="I25" s="13">
        <v>24000</v>
      </c>
      <c r="J25" s="13">
        <v>24000</v>
      </c>
      <c r="K25" s="74">
        <v>25000</v>
      </c>
      <c r="L25" s="22">
        <f t="shared" si="13"/>
        <v>1000</v>
      </c>
      <c r="M25" s="14">
        <v>10645</v>
      </c>
      <c r="N25" s="14">
        <v>10265</v>
      </c>
      <c r="O25" s="14">
        <v>9869</v>
      </c>
      <c r="P25" s="77">
        <v>10466</v>
      </c>
      <c r="Q25" s="29">
        <f t="shared" si="14"/>
        <v>597</v>
      </c>
      <c r="R25" s="24">
        <f t="shared" si="8"/>
        <v>6.0492451109534908</v>
      </c>
      <c r="S25" s="31">
        <f t="shared" si="15"/>
        <v>33.259183932884198</v>
      </c>
      <c r="T25" s="34">
        <v>1640</v>
      </c>
      <c r="U25" s="34">
        <v>1640</v>
      </c>
      <c r="V25" s="34">
        <v>1640</v>
      </c>
      <c r="W25" s="34">
        <v>1709</v>
      </c>
      <c r="X25" s="22">
        <f t="shared" si="16"/>
        <v>69</v>
      </c>
      <c r="Y25" s="25">
        <f t="shared" si="17"/>
        <v>18.41310708016384</v>
      </c>
      <c r="Z25" s="10">
        <v>13078</v>
      </c>
      <c r="AA25" s="26">
        <f t="shared" si="9"/>
        <v>13.067747361981954</v>
      </c>
      <c r="AB25" s="52">
        <f t="shared" si="10"/>
        <v>2.4061783147270224</v>
      </c>
      <c r="AC25">
        <v>28</v>
      </c>
      <c r="AD25">
        <v>29</v>
      </c>
      <c r="AE25">
        <v>30</v>
      </c>
      <c r="AF25" s="23">
        <v>570</v>
      </c>
      <c r="AG25" s="23">
        <v>1332</v>
      </c>
      <c r="AH25" s="9" t="s">
        <v>54</v>
      </c>
    </row>
    <row r="26" spans="1:34" x14ac:dyDescent="0.25">
      <c r="A26" s="15">
        <v>2333</v>
      </c>
      <c r="B26" s="15">
        <v>2095</v>
      </c>
      <c r="C26" s="15">
        <v>1642</v>
      </c>
      <c r="D26" s="71">
        <v>1600</v>
      </c>
      <c r="E26" s="27">
        <f t="shared" si="11"/>
        <v>-42</v>
      </c>
      <c r="F26" s="26">
        <f t="shared" si="12"/>
        <v>-2.5578562728380025</v>
      </c>
      <c r="G26" s="51">
        <f t="shared" si="7"/>
        <v>-733</v>
      </c>
      <c r="H26" s="13">
        <v>1200</v>
      </c>
      <c r="I26" s="13">
        <v>1500</v>
      </c>
      <c r="J26" s="13">
        <v>550</v>
      </c>
      <c r="K26" s="74">
        <v>500</v>
      </c>
      <c r="L26" s="22">
        <f t="shared" si="13"/>
        <v>-50</v>
      </c>
      <c r="M26" s="14">
        <v>854</v>
      </c>
      <c r="N26" s="14">
        <v>745</v>
      </c>
      <c r="O26" s="14">
        <v>680</v>
      </c>
      <c r="P26" s="77">
        <v>600</v>
      </c>
      <c r="Q26" s="29">
        <f t="shared" si="14"/>
        <v>-80</v>
      </c>
      <c r="R26" s="24">
        <f t="shared" si="8"/>
        <v>-11.764705882352942</v>
      </c>
      <c r="S26" s="31">
        <f t="shared" si="15"/>
        <v>37.5</v>
      </c>
      <c r="T26" s="34">
        <v>177</v>
      </c>
      <c r="U26" s="34">
        <v>153</v>
      </c>
      <c r="V26" s="34">
        <v>145</v>
      </c>
      <c r="W26" s="34">
        <v>140</v>
      </c>
      <c r="X26" s="22">
        <f t="shared" si="16"/>
        <v>-5</v>
      </c>
      <c r="Y26" s="25">
        <f t="shared" si="17"/>
        <v>11.428571428571429</v>
      </c>
      <c r="Z26" s="10">
        <v>902</v>
      </c>
      <c r="AA26" s="26">
        <f t="shared" si="9"/>
        <v>15.521064301552107</v>
      </c>
      <c r="AB26" s="52">
        <f t="shared" si="10"/>
        <v>1.7738359201773837</v>
      </c>
      <c r="AC26">
        <v>2</v>
      </c>
      <c r="AD26">
        <v>4</v>
      </c>
      <c r="AE26">
        <v>4</v>
      </c>
      <c r="AF26" s="23">
        <v>156</v>
      </c>
      <c r="AG26" s="23">
        <v>100</v>
      </c>
      <c r="AH26" s="68" t="s">
        <v>55</v>
      </c>
    </row>
    <row r="27" spans="1:34" x14ac:dyDescent="0.25">
      <c r="A27" s="15">
        <v>28045</v>
      </c>
      <c r="B27" s="15">
        <v>28460</v>
      </c>
      <c r="C27" s="15">
        <v>29668</v>
      </c>
      <c r="D27" s="71">
        <v>24941</v>
      </c>
      <c r="E27" s="27">
        <f t="shared" si="11"/>
        <v>-4727</v>
      </c>
      <c r="F27" s="26">
        <f t="shared" si="12"/>
        <v>-15.932991775650532</v>
      </c>
      <c r="G27" s="51">
        <f t="shared" si="7"/>
        <v>-3104</v>
      </c>
      <c r="H27" s="13">
        <v>20722</v>
      </c>
      <c r="I27" s="13">
        <v>21489</v>
      </c>
      <c r="J27" s="13">
        <v>31496</v>
      </c>
      <c r="K27" s="74">
        <v>28363</v>
      </c>
      <c r="L27" s="22">
        <f t="shared" si="13"/>
        <v>-3133</v>
      </c>
      <c r="M27" s="14">
        <v>12031</v>
      </c>
      <c r="N27" s="14">
        <v>14159</v>
      </c>
      <c r="O27" s="14">
        <v>13755</v>
      </c>
      <c r="P27" s="77">
        <v>13087</v>
      </c>
      <c r="Q27" s="29">
        <f t="shared" si="14"/>
        <v>-668</v>
      </c>
      <c r="R27" s="24">
        <f t="shared" si="8"/>
        <v>-4.8564158487822606</v>
      </c>
      <c r="S27" s="31">
        <f t="shared" si="15"/>
        <v>52.471833527124012</v>
      </c>
      <c r="T27" s="34">
        <v>1301</v>
      </c>
      <c r="U27" s="34">
        <v>1450</v>
      </c>
      <c r="V27" s="34">
        <v>1662</v>
      </c>
      <c r="W27" s="34">
        <v>1387</v>
      </c>
      <c r="X27" s="22">
        <f t="shared" si="16"/>
        <v>-275</v>
      </c>
      <c r="Y27" s="25">
        <f t="shared" si="17"/>
        <v>17.98197548666186</v>
      </c>
      <c r="Z27" s="10">
        <v>5117</v>
      </c>
      <c r="AA27" s="26">
        <f t="shared" si="9"/>
        <v>27.105726011334767</v>
      </c>
      <c r="AB27" s="52">
        <f t="shared" si="10"/>
        <v>4.874145006839945</v>
      </c>
      <c r="AC27">
        <v>76</v>
      </c>
      <c r="AD27">
        <v>67</v>
      </c>
      <c r="AE27">
        <v>252</v>
      </c>
      <c r="AF27" s="23">
        <v>1360</v>
      </c>
      <c r="AG27" s="23">
        <v>8371</v>
      </c>
      <c r="AH27" t="s">
        <v>56</v>
      </c>
    </row>
    <row r="28" spans="1:34" x14ac:dyDescent="0.25">
      <c r="A28" s="15">
        <v>24923</v>
      </c>
      <c r="B28" s="15">
        <v>25905</v>
      </c>
      <c r="C28" s="15">
        <v>26327</v>
      </c>
      <c r="D28" s="71">
        <v>25139</v>
      </c>
      <c r="E28" s="27">
        <f t="shared" si="11"/>
        <v>-1188</v>
      </c>
      <c r="F28" s="26">
        <f t="shared" si="12"/>
        <v>-4.5124776845064005</v>
      </c>
      <c r="G28" s="51">
        <f t="shared" si="7"/>
        <v>216</v>
      </c>
      <c r="H28" s="13">
        <v>28843</v>
      </c>
      <c r="I28" s="13">
        <v>27201</v>
      </c>
      <c r="J28" s="13">
        <v>27042</v>
      </c>
      <c r="K28" s="74">
        <v>31263</v>
      </c>
      <c r="L28" s="22">
        <f t="shared" si="13"/>
        <v>4221</v>
      </c>
      <c r="M28" s="14">
        <v>6777</v>
      </c>
      <c r="N28" s="14">
        <v>6937</v>
      </c>
      <c r="O28" s="14">
        <v>10626</v>
      </c>
      <c r="P28" s="77">
        <v>9999</v>
      </c>
      <c r="Q28" s="29">
        <f t="shared" si="14"/>
        <v>-627</v>
      </c>
      <c r="R28" s="24">
        <f t="shared" si="8"/>
        <v>-5.9006211180124222</v>
      </c>
      <c r="S28" s="31">
        <f t="shared" si="15"/>
        <v>39.774851823859343</v>
      </c>
      <c r="T28" s="34">
        <v>1722</v>
      </c>
      <c r="U28" s="34">
        <v>1716</v>
      </c>
      <c r="V28" s="34">
        <v>1463</v>
      </c>
      <c r="W28" s="34">
        <v>1758</v>
      </c>
      <c r="X28" s="22">
        <f t="shared" si="16"/>
        <v>295</v>
      </c>
      <c r="Y28" s="25">
        <f t="shared" si="17"/>
        <v>14.299772468714448</v>
      </c>
      <c r="Z28" s="10">
        <v>6970</v>
      </c>
      <c r="AA28" s="26">
        <f t="shared" si="9"/>
        <v>25.222381635581062</v>
      </c>
      <c r="AB28" s="52">
        <f t="shared" si="10"/>
        <v>3.6067431850789098</v>
      </c>
      <c r="AC28">
        <v>70</v>
      </c>
      <c r="AD28">
        <v>52</v>
      </c>
      <c r="AE28">
        <v>91</v>
      </c>
      <c r="AF28" s="23">
        <v>1707</v>
      </c>
      <c r="AG28" s="23">
        <v>2235</v>
      </c>
      <c r="AH28" t="s">
        <v>57</v>
      </c>
    </row>
    <row r="29" spans="1:34" x14ac:dyDescent="0.25">
      <c r="A29" s="15">
        <v>34525</v>
      </c>
      <c r="B29" s="15">
        <v>32960</v>
      </c>
      <c r="C29" s="15">
        <v>35550</v>
      </c>
      <c r="D29" s="71">
        <v>35718</v>
      </c>
      <c r="E29" s="27">
        <f t="shared" si="11"/>
        <v>168</v>
      </c>
      <c r="F29" s="26">
        <f t="shared" si="12"/>
        <v>0.47257383966244726</v>
      </c>
      <c r="G29" s="51">
        <f t="shared" si="7"/>
        <v>1193</v>
      </c>
      <c r="H29" s="13">
        <v>32300</v>
      </c>
      <c r="I29" s="13">
        <v>28900</v>
      </c>
      <c r="J29" s="13">
        <v>31200</v>
      </c>
      <c r="K29" s="74">
        <v>30813</v>
      </c>
      <c r="L29" s="22">
        <f t="shared" si="13"/>
        <v>-387</v>
      </c>
      <c r="M29" s="14">
        <v>10946</v>
      </c>
      <c r="N29" s="14">
        <v>13830</v>
      </c>
      <c r="O29" s="14">
        <v>15815</v>
      </c>
      <c r="P29" s="77">
        <v>13200</v>
      </c>
      <c r="Q29" s="29">
        <f t="shared" si="14"/>
        <v>-2615</v>
      </c>
      <c r="R29" s="24">
        <f t="shared" si="8"/>
        <v>-16.534935188112552</v>
      </c>
      <c r="S29" s="31">
        <f t="shared" si="15"/>
        <v>36.95615655971779</v>
      </c>
      <c r="T29" s="34">
        <v>1967</v>
      </c>
      <c r="U29" s="34">
        <v>2083</v>
      </c>
      <c r="V29" s="34">
        <v>1758</v>
      </c>
      <c r="W29" s="34">
        <v>2176</v>
      </c>
      <c r="X29" s="22">
        <f t="shared" si="16"/>
        <v>418</v>
      </c>
      <c r="Y29" s="25">
        <f t="shared" si="17"/>
        <v>16.414522058823529</v>
      </c>
      <c r="Z29" s="10">
        <v>11933</v>
      </c>
      <c r="AA29" s="26">
        <f t="shared" si="9"/>
        <v>18.235146233135005</v>
      </c>
      <c r="AB29" s="52">
        <f t="shared" si="10"/>
        <v>2.993212100896673</v>
      </c>
      <c r="AC29">
        <v>72</v>
      </c>
      <c r="AD29" s="39">
        <v>72</v>
      </c>
      <c r="AE29" s="39">
        <v>18</v>
      </c>
      <c r="AF29" s="23">
        <v>1500</v>
      </c>
      <c r="AG29" s="23">
        <v>435</v>
      </c>
      <c r="AH29" t="s">
        <v>58</v>
      </c>
    </row>
    <row r="30" spans="1:34" x14ac:dyDescent="0.25">
      <c r="A30" s="15">
        <v>2953</v>
      </c>
      <c r="B30" s="15">
        <v>2587</v>
      </c>
      <c r="C30" s="15">
        <v>2480</v>
      </c>
      <c r="D30" s="71">
        <v>2245</v>
      </c>
      <c r="E30" s="27">
        <f t="shared" si="11"/>
        <v>-235</v>
      </c>
      <c r="F30" s="26">
        <f t="shared" si="12"/>
        <v>-9.4758064516129039</v>
      </c>
      <c r="G30" s="51">
        <f t="shared" si="7"/>
        <v>-708</v>
      </c>
      <c r="H30" s="13">
        <v>815</v>
      </c>
      <c r="I30" s="13">
        <v>814</v>
      </c>
      <c r="J30" s="13">
        <v>934</v>
      </c>
      <c r="K30" s="74">
        <v>839</v>
      </c>
      <c r="L30" s="22">
        <f t="shared" si="13"/>
        <v>-95</v>
      </c>
      <c r="M30" s="14">
        <v>384</v>
      </c>
      <c r="N30" s="14">
        <v>328</v>
      </c>
      <c r="O30" s="14">
        <v>258</v>
      </c>
      <c r="P30" s="77">
        <v>252</v>
      </c>
      <c r="Q30" s="29">
        <f t="shared" si="14"/>
        <v>-6</v>
      </c>
      <c r="R30" s="24">
        <f t="shared" si="8"/>
        <v>-2.3255813953488373</v>
      </c>
      <c r="S30" s="31">
        <f t="shared" si="15"/>
        <v>11.224944320712694</v>
      </c>
      <c r="T30" s="34">
        <v>76</v>
      </c>
      <c r="U30" s="34">
        <v>71</v>
      </c>
      <c r="V30" s="34">
        <v>83</v>
      </c>
      <c r="W30" s="34">
        <v>77</v>
      </c>
      <c r="X30" s="22">
        <f t="shared" si="16"/>
        <v>-6</v>
      </c>
      <c r="Y30" s="25">
        <f t="shared" si="17"/>
        <v>29.155844155844157</v>
      </c>
      <c r="Z30" s="10">
        <v>967</v>
      </c>
      <c r="AA30" s="26">
        <f t="shared" si="9"/>
        <v>7.9627714581178903</v>
      </c>
      <c r="AB30" s="52">
        <f t="shared" si="10"/>
        <v>2.3216132368148914</v>
      </c>
      <c r="AC30">
        <v>0</v>
      </c>
      <c r="AD30">
        <v>0</v>
      </c>
      <c r="AE30">
        <v>1</v>
      </c>
      <c r="AF30" s="23">
        <v>0</v>
      </c>
      <c r="AG30" s="23">
        <v>44</v>
      </c>
      <c r="AH30" s="9" t="s">
        <v>59</v>
      </c>
    </row>
    <row r="31" spans="1:34" x14ac:dyDescent="0.25">
      <c r="A31" s="15">
        <v>9327</v>
      </c>
      <c r="B31" s="15">
        <v>10958</v>
      </c>
      <c r="C31" s="15">
        <v>11716</v>
      </c>
      <c r="D31" s="71">
        <v>11622</v>
      </c>
      <c r="E31" s="27">
        <f t="shared" si="11"/>
        <v>-94</v>
      </c>
      <c r="F31" s="26">
        <f t="shared" si="12"/>
        <v>-0.80232161147149195</v>
      </c>
      <c r="G31" s="51">
        <f t="shared" si="7"/>
        <v>2295</v>
      </c>
      <c r="H31" s="13">
        <v>20000</v>
      </c>
      <c r="I31" s="13">
        <v>40000</v>
      </c>
      <c r="J31" s="13">
        <v>32500</v>
      </c>
      <c r="K31" s="74">
        <v>44300</v>
      </c>
      <c r="L31" s="22">
        <f t="shared" si="13"/>
        <v>11800</v>
      </c>
      <c r="M31" s="14">
        <v>4984</v>
      </c>
      <c r="N31" s="14">
        <v>5934</v>
      </c>
      <c r="O31" s="14">
        <v>6148</v>
      </c>
      <c r="P31" s="77">
        <v>6194</v>
      </c>
      <c r="Q31" s="29">
        <f t="shared" si="14"/>
        <v>46</v>
      </c>
      <c r="R31" s="24">
        <f t="shared" si="8"/>
        <v>0.74821080026024722</v>
      </c>
      <c r="S31" s="31">
        <f t="shared" si="15"/>
        <v>53.295474100843229</v>
      </c>
      <c r="T31" s="34">
        <v>575</v>
      </c>
      <c r="U31" s="34">
        <v>669</v>
      </c>
      <c r="V31" s="34">
        <v>703</v>
      </c>
      <c r="W31" s="34">
        <v>655</v>
      </c>
      <c r="X31" s="22">
        <f t="shared" si="16"/>
        <v>-48</v>
      </c>
      <c r="Y31" s="25">
        <f t="shared" si="17"/>
        <v>17.743511450381678</v>
      </c>
      <c r="Z31" s="10">
        <v>3845</v>
      </c>
      <c r="AA31" s="26">
        <f t="shared" si="9"/>
        <v>17.035110533159948</v>
      </c>
      <c r="AB31" s="52">
        <f t="shared" si="10"/>
        <v>3.022626788036411</v>
      </c>
      <c r="AC31">
        <v>26</v>
      </c>
      <c r="AD31">
        <v>37</v>
      </c>
      <c r="AE31">
        <v>56</v>
      </c>
      <c r="AF31" s="23">
        <v>965</v>
      </c>
      <c r="AG31" s="23">
        <v>2260</v>
      </c>
      <c r="AH31" t="s">
        <v>60</v>
      </c>
    </row>
    <row r="32" spans="1:34" x14ac:dyDescent="0.25">
      <c r="A32" s="15">
        <v>9568</v>
      </c>
      <c r="B32" s="15">
        <v>9100</v>
      </c>
      <c r="C32" s="15">
        <v>5210</v>
      </c>
      <c r="D32" s="71">
        <v>10449</v>
      </c>
      <c r="E32" s="27">
        <f t="shared" si="11"/>
        <v>5239</v>
      </c>
      <c r="F32" s="26">
        <f t="shared" si="12"/>
        <v>100.55662188099808</v>
      </c>
      <c r="G32" s="51">
        <f t="shared" si="7"/>
        <v>881</v>
      </c>
      <c r="H32" s="13">
        <v>3507</v>
      </c>
      <c r="I32" s="13">
        <v>7180</v>
      </c>
      <c r="J32" s="13">
        <v>2898</v>
      </c>
      <c r="K32" s="74">
        <v>7319</v>
      </c>
      <c r="L32" s="22">
        <f t="shared" si="13"/>
        <v>4421</v>
      </c>
      <c r="M32" s="14">
        <v>4378</v>
      </c>
      <c r="N32" s="14">
        <v>4551</v>
      </c>
      <c r="O32" s="14">
        <v>2246</v>
      </c>
      <c r="P32" s="77">
        <v>5606</v>
      </c>
      <c r="Q32" s="29">
        <f t="shared" si="14"/>
        <v>3360</v>
      </c>
      <c r="R32" s="24">
        <f t="shared" si="8"/>
        <v>149.5992876224399</v>
      </c>
      <c r="S32" s="31">
        <f t="shared" si="15"/>
        <v>53.651067087759593</v>
      </c>
      <c r="T32" s="34">
        <v>1413</v>
      </c>
      <c r="U32" s="34">
        <v>345</v>
      </c>
      <c r="V32" s="34">
        <v>338</v>
      </c>
      <c r="W32" s="34">
        <v>411</v>
      </c>
      <c r="X32" s="22">
        <f t="shared" si="16"/>
        <v>73</v>
      </c>
      <c r="Y32" s="25">
        <f t="shared" si="17"/>
        <v>25.423357664233578</v>
      </c>
      <c r="Z32" s="10">
        <v>2541</v>
      </c>
      <c r="AA32" s="26">
        <f t="shared" si="9"/>
        <v>16.174734356552538</v>
      </c>
      <c r="AB32" s="52">
        <f t="shared" si="10"/>
        <v>4.112160566706021</v>
      </c>
      <c r="AC32">
        <v>4</v>
      </c>
      <c r="AD32">
        <v>4</v>
      </c>
      <c r="AE32">
        <v>15</v>
      </c>
      <c r="AF32" s="23">
        <v>188</v>
      </c>
      <c r="AG32" s="23">
        <v>378</v>
      </c>
      <c r="AH32" s="9" t="s">
        <v>61</v>
      </c>
    </row>
    <row r="33" spans="1:34" x14ac:dyDescent="0.25">
      <c r="A33" s="15">
        <v>1556</v>
      </c>
      <c r="B33" s="15">
        <v>1588</v>
      </c>
      <c r="C33" s="15">
        <v>1832</v>
      </c>
      <c r="D33" s="71">
        <v>1832</v>
      </c>
      <c r="E33" s="27">
        <f t="shared" si="11"/>
        <v>0</v>
      </c>
      <c r="F33" s="26">
        <f t="shared" si="12"/>
        <v>0</v>
      </c>
      <c r="G33" s="51">
        <f t="shared" si="7"/>
        <v>276</v>
      </c>
      <c r="H33" s="13">
        <v>473</v>
      </c>
      <c r="I33" s="13">
        <v>400</v>
      </c>
      <c r="J33" s="13">
        <v>400</v>
      </c>
      <c r="K33" s="74">
        <v>400</v>
      </c>
      <c r="L33" s="22">
        <f t="shared" si="13"/>
        <v>0</v>
      </c>
      <c r="M33" s="14">
        <v>127</v>
      </c>
      <c r="N33" s="14">
        <v>190</v>
      </c>
      <c r="O33" s="14">
        <v>235</v>
      </c>
      <c r="P33" s="77">
        <v>235</v>
      </c>
      <c r="Q33" s="29">
        <f t="shared" si="14"/>
        <v>0</v>
      </c>
      <c r="R33" s="24">
        <f t="shared" si="8"/>
        <v>0</v>
      </c>
      <c r="S33" s="31">
        <f t="shared" si="15"/>
        <v>12.827510917030567</v>
      </c>
      <c r="T33" s="34">
        <v>37</v>
      </c>
      <c r="U33" s="34">
        <v>0</v>
      </c>
      <c r="V33" s="34">
        <v>30</v>
      </c>
      <c r="W33" s="34">
        <v>30</v>
      </c>
      <c r="X33" s="22">
        <f t="shared" si="16"/>
        <v>0</v>
      </c>
      <c r="Y33" s="25">
        <f t="shared" si="17"/>
        <v>61.06666666666667</v>
      </c>
      <c r="Z33" s="10">
        <v>953</v>
      </c>
      <c r="AA33" s="26">
        <f t="shared" si="9"/>
        <v>3.147953830010493</v>
      </c>
      <c r="AB33" s="52">
        <f t="shared" si="10"/>
        <v>1.9223504721930744</v>
      </c>
      <c r="AC33">
        <v>1</v>
      </c>
      <c r="AD33">
        <v>0</v>
      </c>
      <c r="AE33">
        <v>0</v>
      </c>
      <c r="AF33" s="23">
        <v>0</v>
      </c>
      <c r="AG33" s="23">
        <v>0</v>
      </c>
      <c r="AH33" t="s">
        <v>62</v>
      </c>
    </row>
    <row r="34" spans="1:34" x14ac:dyDescent="0.25">
      <c r="A34" s="15">
        <v>28504</v>
      </c>
      <c r="B34" s="15">
        <v>25140</v>
      </c>
      <c r="C34" s="15">
        <v>29997</v>
      </c>
      <c r="D34" s="71">
        <v>33596</v>
      </c>
      <c r="E34" s="27">
        <f t="shared" si="11"/>
        <v>3599</v>
      </c>
      <c r="F34" s="26">
        <f t="shared" si="12"/>
        <v>11.997866453311998</v>
      </c>
      <c r="G34" s="51">
        <f t="shared" si="7"/>
        <v>5092</v>
      </c>
      <c r="H34" s="13">
        <v>16587</v>
      </c>
      <c r="I34" s="13">
        <v>14128</v>
      </c>
      <c r="J34" s="13">
        <v>10000</v>
      </c>
      <c r="K34" s="74">
        <v>21500</v>
      </c>
      <c r="L34" s="22">
        <f t="shared" si="13"/>
        <v>11500</v>
      </c>
      <c r="M34" s="14">
        <v>10935</v>
      </c>
      <c r="N34" s="14">
        <v>9992</v>
      </c>
      <c r="O34" s="14">
        <v>12725</v>
      </c>
      <c r="P34" s="77">
        <v>15903</v>
      </c>
      <c r="Q34" s="29">
        <f t="shared" si="14"/>
        <v>3178</v>
      </c>
      <c r="R34" s="24">
        <f t="shared" si="8"/>
        <v>24.974459724950883</v>
      </c>
      <c r="S34" s="31">
        <f t="shared" si="15"/>
        <v>47.335992380045241</v>
      </c>
      <c r="T34" s="34">
        <v>1174</v>
      </c>
      <c r="U34" s="34">
        <v>1057</v>
      </c>
      <c r="V34" s="34">
        <v>1214</v>
      </c>
      <c r="W34" s="34">
        <v>1249</v>
      </c>
      <c r="X34" s="22">
        <f t="shared" si="16"/>
        <v>35</v>
      </c>
      <c r="Y34" s="25">
        <f t="shared" si="17"/>
        <v>26.898318654923941</v>
      </c>
      <c r="Z34" s="10">
        <v>5663</v>
      </c>
      <c r="AA34" s="26">
        <f t="shared" si="9"/>
        <v>22.055447642592267</v>
      </c>
      <c r="AB34" s="52">
        <f t="shared" si="10"/>
        <v>5.9325445876743776</v>
      </c>
      <c r="AC34">
        <v>40</v>
      </c>
      <c r="AD34">
        <v>14</v>
      </c>
      <c r="AE34">
        <v>70</v>
      </c>
      <c r="AF34" s="23">
        <v>600</v>
      </c>
      <c r="AG34" s="23">
        <v>2352</v>
      </c>
      <c r="AH34" s="9" t="s">
        <v>63</v>
      </c>
    </row>
    <row r="35" spans="1:34" x14ac:dyDescent="0.25">
      <c r="A35" s="15">
        <v>2173</v>
      </c>
      <c r="B35" s="15">
        <v>1659</v>
      </c>
      <c r="C35" s="15">
        <v>1631</v>
      </c>
      <c r="D35" s="71">
        <v>1700</v>
      </c>
      <c r="E35" s="27">
        <f t="shared" si="11"/>
        <v>69</v>
      </c>
      <c r="F35" s="26">
        <f t="shared" si="12"/>
        <v>4.2305334150827711</v>
      </c>
      <c r="G35" s="51">
        <f t="shared" si="7"/>
        <v>-473</v>
      </c>
      <c r="H35" s="13">
        <v>2300</v>
      </c>
      <c r="I35" s="13">
        <v>1000</v>
      </c>
      <c r="J35" s="13">
        <v>700</v>
      </c>
      <c r="K35" s="74">
        <v>1000</v>
      </c>
      <c r="L35" s="22">
        <f t="shared" si="13"/>
        <v>300</v>
      </c>
      <c r="M35" s="14">
        <v>971</v>
      </c>
      <c r="N35" s="14">
        <v>837</v>
      </c>
      <c r="O35" s="14">
        <v>732</v>
      </c>
      <c r="P35" s="77">
        <v>900</v>
      </c>
      <c r="Q35" s="29">
        <f t="shared" si="14"/>
        <v>168</v>
      </c>
      <c r="R35" s="24">
        <f t="shared" si="8"/>
        <v>22.950819672131146</v>
      </c>
      <c r="S35" s="31">
        <f t="shared" si="15"/>
        <v>52.941176470588232</v>
      </c>
      <c r="T35" s="35">
        <v>80</v>
      </c>
      <c r="U35" s="35">
        <v>89</v>
      </c>
      <c r="V35" s="35">
        <v>94</v>
      </c>
      <c r="W35" s="35">
        <v>100</v>
      </c>
      <c r="X35" s="22">
        <f t="shared" si="16"/>
        <v>6</v>
      </c>
      <c r="Y35" s="25">
        <f t="shared" si="17"/>
        <v>17</v>
      </c>
      <c r="Z35" s="10">
        <v>474</v>
      </c>
      <c r="AA35" s="26">
        <f t="shared" si="9"/>
        <v>21.09704641350211</v>
      </c>
      <c r="AB35" s="52">
        <f t="shared" si="10"/>
        <v>3.5864978902953588</v>
      </c>
      <c r="AC35">
        <v>6</v>
      </c>
      <c r="AD35">
        <v>4</v>
      </c>
      <c r="AE35">
        <v>5</v>
      </c>
      <c r="AF35" s="23">
        <v>180</v>
      </c>
      <c r="AG35" s="23">
        <v>200</v>
      </c>
      <c r="AH35" s="68" t="s">
        <v>64</v>
      </c>
    </row>
    <row r="36" spans="1:34" x14ac:dyDescent="0.25">
      <c r="A36" s="15">
        <v>36604</v>
      </c>
      <c r="B36" s="15">
        <v>37406</v>
      </c>
      <c r="C36" s="15">
        <v>37222</v>
      </c>
      <c r="D36" s="71">
        <v>41434</v>
      </c>
      <c r="E36" s="27">
        <f t="shared" si="11"/>
        <v>4212</v>
      </c>
      <c r="F36" s="26">
        <f t="shared" si="12"/>
        <v>11.315888453065391</v>
      </c>
      <c r="G36" s="51">
        <f t="shared" si="7"/>
        <v>4830</v>
      </c>
      <c r="H36" s="13">
        <v>20978</v>
      </c>
      <c r="I36" s="13">
        <v>19753</v>
      </c>
      <c r="J36" s="13">
        <v>18129</v>
      </c>
      <c r="K36" s="74">
        <v>18990</v>
      </c>
      <c r="L36" s="22">
        <f t="shared" si="13"/>
        <v>861</v>
      </c>
      <c r="M36" s="14">
        <v>9994</v>
      </c>
      <c r="N36" s="14">
        <v>12001</v>
      </c>
      <c r="O36" s="14">
        <v>13799</v>
      </c>
      <c r="P36" s="77">
        <v>18019</v>
      </c>
      <c r="Q36" s="29">
        <f t="shared" si="14"/>
        <v>4220</v>
      </c>
      <c r="R36" s="24">
        <f t="shared" si="8"/>
        <v>30.581926226538155</v>
      </c>
      <c r="S36" s="31">
        <f t="shared" si="15"/>
        <v>43.488439445865716</v>
      </c>
      <c r="T36" s="35">
        <v>887</v>
      </c>
      <c r="U36" s="35">
        <v>836</v>
      </c>
      <c r="V36" s="35">
        <v>810</v>
      </c>
      <c r="W36" s="35">
        <v>711</v>
      </c>
      <c r="X36" s="22">
        <f t="shared" si="16"/>
        <v>-99</v>
      </c>
      <c r="Y36" s="25">
        <f t="shared" si="17"/>
        <v>58.27566807313643</v>
      </c>
      <c r="Z36" s="10">
        <v>4093</v>
      </c>
      <c r="AA36" s="26">
        <f t="shared" si="9"/>
        <v>17.371121426826289</v>
      </c>
      <c r="AB36" s="79">
        <f t="shared" si="10"/>
        <v>10.123137063278769</v>
      </c>
      <c r="AC36">
        <v>23</v>
      </c>
      <c r="AD36">
        <v>2</v>
      </c>
      <c r="AE36">
        <v>30</v>
      </c>
      <c r="AF36" s="23">
        <v>55</v>
      </c>
      <c r="AG36" s="23">
        <v>627</v>
      </c>
      <c r="AH36" s="9" t="s">
        <v>65</v>
      </c>
    </row>
    <row r="37" spans="1:34" x14ac:dyDescent="0.25">
      <c r="A37" s="15">
        <v>42215</v>
      </c>
      <c r="B37" s="15">
        <v>39670</v>
      </c>
      <c r="C37" s="15">
        <v>40050</v>
      </c>
      <c r="D37" s="71">
        <v>41277</v>
      </c>
      <c r="E37" s="27">
        <f t="shared" si="11"/>
        <v>1227</v>
      </c>
      <c r="F37" s="26">
        <f t="shared" si="12"/>
        <v>3.0636704119850187</v>
      </c>
      <c r="G37" s="51">
        <f t="shared" si="7"/>
        <v>-938</v>
      </c>
      <c r="H37" s="13">
        <v>20000</v>
      </c>
      <c r="I37" s="13">
        <v>20000</v>
      </c>
      <c r="J37" s="13">
        <v>23000</v>
      </c>
      <c r="K37" s="74">
        <v>24000</v>
      </c>
      <c r="L37" s="22">
        <f t="shared" si="13"/>
        <v>1000</v>
      </c>
      <c r="M37" s="14">
        <v>21506</v>
      </c>
      <c r="N37" s="14">
        <v>19796</v>
      </c>
      <c r="O37" s="14">
        <v>21187</v>
      </c>
      <c r="P37" s="77">
        <v>19206</v>
      </c>
      <c r="Q37" s="29">
        <f t="shared" si="14"/>
        <v>-1981</v>
      </c>
      <c r="R37" s="24">
        <f t="shared" si="8"/>
        <v>-9.3500731580686267</v>
      </c>
      <c r="S37" s="31">
        <f t="shared" si="15"/>
        <v>46.529544298277493</v>
      </c>
      <c r="T37" s="35">
        <v>1276</v>
      </c>
      <c r="U37" s="35">
        <v>1321</v>
      </c>
      <c r="V37" s="35">
        <v>1377</v>
      </c>
      <c r="W37" s="35">
        <v>1487</v>
      </c>
      <c r="X37" s="22">
        <f t="shared" si="16"/>
        <v>110</v>
      </c>
      <c r="Y37" s="25">
        <f t="shared" si="17"/>
        <v>27.758574310692669</v>
      </c>
      <c r="Z37" s="10">
        <v>8142</v>
      </c>
      <c r="AA37" s="26">
        <f t="shared" si="9"/>
        <v>18.263325964136577</v>
      </c>
      <c r="AB37" s="52">
        <f t="shared" si="10"/>
        <v>5.0696389093588801</v>
      </c>
      <c r="AC37">
        <v>118</v>
      </c>
      <c r="AD37">
        <v>36</v>
      </c>
      <c r="AE37">
        <v>51</v>
      </c>
      <c r="AF37" s="23">
        <v>1072</v>
      </c>
      <c r="AG37" s="23">
        <v>1300</v>
      </c>
      <c r="AH37" t="s">
        <v>66</v>
      </c>
    </row>
    <row r="38" spans="1:34" x14ac:dyDescent="0.25">
      <c r="A38" s="15">
        <v>787</v>
      </c>
      <c r="B38" s="15">
        <v>928</v>
      </c>
      <c r="C38" s="15">
        <v>759</v>
      </c>
      <c r="D38" s="71">
        <v>1119</v>
      </c>
      <c r="E38" s="27">
        <f t="shared" si="11"/>
        <v>360</v>
      </c>
      <c r="F38" s="26">
        <f t="shared" si="12"/>
        <v>47.430830039525695</v>
      </c>
      <c r="G38" s="51">
        <f t="shared" si="7"/>
        <v>332</v>
      </c>
      <c r="H38" s="13">
        <v>0</v>
      </c>
      <c r="I38" s="13">
        <v>0</v>
      </c>
      <c r="J38" s="13">
        <v>500</v>
      </c>
      <c r="K38" s="74">
        <v>1620</v>
      </c>
      <c r="L38" s="22">
        <f t="shared" si="13"/>
        <v>1120</v>
      </c>
      <c r="M38" s="14">
        <v>599</v>
      </c>
      <c r="N38" s="14">
        <v>769</v>
      </c>
      <c r="O38" s="14">
        <v>682</v>
      </c>
      <c r="P38" s="77">
        <v>922</v>
      </c>
      <c r="Q38" s="29">
        <f t="shared" si="14"/>
        <v>240</v>
      </c>
      <c r="R38" s="24">
        <f t="shared" si="8"/>
        <v>35.190615835777123</v>
      </c>
      <c r="S38" s="31">
        <f t="shared" si="15"/>
        <v>82.39499553172476</v>
      </c>
      <c r="T38" s="35">
        <v>3</v>
      </c>
      <c r="U38" s="35">
        <v>3</v>
      </c>
      <c r="V38" s="35">
        <v>85</v>
      </c>
      <c r="W38" s="35">
        <v>109</v>
      </c>
      <c r="X38" s="22">
        <f t="shared" si="16"/>
        <v>24</v>
      </c>
      <c r="Y38" s="25">
        <f t="shared" si="17"/>
        <v>10.26605504587156</v>
      </c>
      <c r="Z38" s="10">
        <v>987</v>
      </c>
      <c r="AA38" s="26">
        <f t="shared" si="9"/>
        <v>11.043566362715298</v>
      </c>
      <c r="AB38" s="52">
        <f t="shared" si="10"/>
        <v>1.1337386018237081</v>
      </c>
      <c r="AC38">
        <v>1</v>
      </c>
      <c r="AD38">
        <v>1</v>
      </c>
      <c r="AE38">
        <v>6</v>
      </c>
      <c r="AF38" s="23">
        <v>20</v>
      </c>
      <c r="AG38" s="23">
        <v>226</v>
      </c>
      <c r="AH38" s="9" t="s">
        <v>67</v>
      </c>
    </row>
    <row r="39" spans="1:34" x14ac:dyDescent="0.25">
      <c r="A39" s="15">
        <v>9311</v>
      </c>
      <c r="B39" s="15">
        <v>9406</v>
      </c>
      <c r="C39" s="15">
        <v>10690</v>
      </c>
      <c r="D39" s="71">
        <v>10680</v>
      </c>
      <c r="E39" s="27">
        <f t="shared" si="11"/>
        <v>-10</v>
      </c>
      <c r="F39" s="26">
        <f t="shared" si="12"/>
        <v>-9.3545369504209538E-2</v>
      </c>
      <c r="G39" s="51">
        <f t="shared" si="7"/>
        <v>1369</v>
      </c>
      <c r="H39" s="13">
        <v>9400</v>
      </c>
      <c r="I39" s="13">
        <v>9700</v>
      </c>
      <c r="J39" s="13">
        <v>10000</v>
      </c>
      <c r="K39" s="74">
        <v>10000</v>
      </c>
      <c r="L39" s="22">
        <f t="shared" si="13"/>
        <v>0</v>
      </c>
      <c r="M39" s="14">
        <v>3010</v>
      </c>
      <c r="N39" s="14">
        <v>3518</v>
      </c>
      <c r="O39" s="14">
        <v>2801</v>
      </c>
      <c r="P39" s="77">
        <v>2742</v>
      </c>
      <c r="Q39" s="29">
        <f t="shared" si="14"/>
        <v>-59</v>
      </c>
      <c r="R39" s="24">
        <f t="shared" si="8"/>
        <v>-2.106390574794716</v>
      </c>
      <c r="S39" s="31">
        <f t="shared" si="15"/>
        <v>25.674157303370787</v>
      </c>
      <c r="T39" s="34">
        <v>485</v>
      </c>
      <c r="U39" s="34">
        <v>465</v>
      </c>
      <c r="V39" s="34">
        <v>485</v>
      </c>
      <c r="W39" s="34">
        <v>506</v>
      </c>
      <c r="X39" s="22">
        <f t="shared" si="16"/>
        <v>21</v>
      </c>
      <c r="Y39" s="25">
        <f t="shared" si="17"/>
        <v>21.106719367588934</v>
      </c>
      <c r="Z39" s="10">
        <v>2094</v>
      </c>
      <c r="AA39" s="26">
        <f t="shared" si="9"/>
        <v>24.164278892072588</v>
      </c>
      <c r="AB39" s="52">
        <f t="shared" si="10"/>
        <v>5.100286532951289</v>
      </c>
      <c r="AC39">
        <v>5</v>
      </c>
      <c r="AD39">
        <v>16</v>
      </c>
      <c r="AE39">
        <v>24</v>
      </c>
      <c r="AF39" s="23">
        <v>500</v>
      </c>
      <c r="AG39" s="23">
        <v>800</v>
      </c>
      <c r="AH39" t="s">
        <v>68</v>
      </c>
    </row>
    <row r="40" spans="1:34" x14ac:dyDescent="0.25">
      <c r="A40" s="15">
        <v>120628</v>
      </c>
      <c r="B40" s="15">
        <v>129612</v>
      </c>
      <c r="C40" s="15">
        <v>116138</v>
      </c>
      <c r="D40" s="71">
        <v>118378</v>
      </c>
      <c r="E40" s="27">
        <f t="shared" si="11"/>
        <v>2240</v>
      </c>
      <c r="F40" s="26">
        <f t="shared" si="12"/>
        <v>1.9287399473040694</v>
      </c>
      <c r="G40" s="51">
        <f t="shared" si="7"/>
        <v>-2250</v>
      </c>
      <c r="H40" s="13">
        <v>83126</v>
      </c>
      <c r="I40" s="13">
        <v>90080</v>
      </c>
      <c r="J40" s="13">
        <v>82673</v>
      </c>
      <c r="K40" s="74">
        <v>84201</v>
      </c>
      <c r="L40" s="22">
        <f t="shared" si="13"/>
        <v>1528</v>
      </c>
      <c r="M40" s="14">
        <v>50348</v>
      </c>
      <c r="N40" s="14">
        <v>55176</v>
      </c>
      <c r="O40" s="14">
        <v>52359</v>
      </c>
      <c r="P40" s="77">
        <v>46062</v>
      </c>
      <c r="Q40" s="29">
        <f t="shared" si="14"/>
        <v>-6297</v>
      </c>
      <c r="R40" s="24">
        <f t="shared" si="8"/>
        <v>-12.026585687274395</v>
      </c>
      <c r="S40" s="31">
        <f t="shared" si="15"/>
        <v>38.910946290695904</v>
      </c>
      <c r="T40" s="34">
        <v>5136</v>
      </c>
      <c r="U40" s="34">
        <v>5055</v>
      </c>
      <c r="V40" s="34">
        <v>4851</v>
      </c>
      <c r="W40" s="34">
        <v>4756</v>
      </c>
      <c r="X40" s="22">
        <f t="shared" si="16"/>
        <v>-95</v>
      </c>
      <c r="Y40" s="25">
        <f t="shared" si="17"/>
        <v>24.890243902439025</v>
      </c>
      <c r="Z40" s="10">
        <v>22096</v>
      </c>
      <c r="AA40" s="26">
        <f t="shared" si="9"/>
        <v>21.524257784214338</v>
      </c>
      <c r="AB40" s="52">
        <f t="shared" si="10"/>
        <v>5.3574402606806659</v>
      </c>
      <c r="AC40">
        <v>105</v>
      </c>
      <c r="AD40">
        <v>296</v>
      </c>
      <c r="AE40">
        <v>293</v>
      </c>
      <c r="AF40" s="23">
        <v>6105</v>
      </c>
      <c r="AG40" s="23">
        <v>8189</v>
      </c>
      <c r="AH40" s="9" t="s">
        <v>69</v>
      </c>
    </row>
    <row r="41" spans="1:34" x14ac:dyDescent="0.25">
      <c r="A41" s="11">
        <v>68221</v>
      </c>
      <c r="B41" s="11">
        <v>82999</v>
      </c>
      <c r="C41" s="11">
        <v>85726</v>
      </c>
      <c r="D41" s="72">
        <v>84131</v>
      </c>
      <c r="E41" s="27">
        <f t="shared" si="11"/>
        <v>-1595</v>
      </c>
      <c r="F41" s="26">
        <f t="shared" si="12"/>
        <v>-1.8605790541959266</v>
      </c>
      <c r="G41" s="51">
        <f t="shared" si="7"/>
        <v>15910</v>
      </c>
      <c r="H41" s="13">
        <v>210998</v>
      </c>
      <c r="I41" s="13">
        <v>683906</v>
      </c>
      <c r="J41" s="13">
        <v>585653</v>
      </c>
      <c r="K41" s="74">
        <v>583234</v>
      </c>
      <c r="L41" s="22">
        <f t="shared" si="13"/>
        <v>-2419</v>
      </c>
      <c r="M41" s="14">
        <v>27854</v>
      </c>
      <c r="N41" s="14">
        <v>35687</v>
      </c>
      <c r="O41" s="14">
        <v>34959</v>
      </c>
      <c r="P41" s="77">
        <v>36554</v>
      </c>
      <c r="Q41" s="29">
        <f t="shared" si="14"/>
        <v>1595</v>
      </c>
      <c r="R41" s="24">
        <f t="shared" si="8"/>
        <v>4.56248748533997</v>
      </c>
      <c r="S41" s="31">
        <f t="shared" si="15"/>
        <v>43.448907061606306</v>
      </c>
      <c r="T41" s="34">
        <v>3420</v>
      </c>
      <c r="U41" s="34">
        <v>4057</v>
      </c>
      <c r="V41" s="34">
        <v>4065</v>
      </c>
      <c r="W41" s="34">
        <v>3900</v>
      </c>
      <c r="X41" s="22">
        <f t="shared" si="16"/>
        <v>-165</v>
      </c>
      <c r="Y41" s="25">
        <f t="shared" si="17"/>
        <v>21.572051282051284</v>
      </c>
      <c r="Z41" s="10">
        <v>23964</v>
      </c>
      <c r="AA41" s="26">
        <f t="shared" si="9"/>
        <v>16.274411617426139</v>
      </c>
      <c r="AB41" s="52">
        <f t="shared" si="10"/>
        <v>3.5107244199632781</v>
      </c>
      <c r="AC41">
        <v>96</v>
      </c>
      <c r="AD41">
        <v>114</v>
      </c>
      <c r="AE41">
        <v>92</v>
      </c>
      <c r="AF41" s="23">
        <v>2280</v>
      </c>
      <c r="AG41" s="23">
        <v>3403</v>
      </c>
      <c r="AH41" t="s">
        <v>70</v>
      </c>
    </row>
    <row r="42" spans="1:34" x14ac:dyDescent="0.25">
      <c r="A42" s="11">
        <v>1023220</v>
      </c>
      <c r="B42" s="11">
        <v>988018</v>
      </c>
      <c r="C42" s="11">
        <v>1043340</v>
      </c>
      <c r="D42" s="72">
        <v>1043385</v>
      </c>
      <c r="E42" s="27">
        <f t="shared" si="11"/>
        <v>45</v>
      </c>
      <c r="F42" s="26">
        <f t="shared" si="12"/>
        <v>4.3130714819713612E-3</v>
      </c>
      <c r="G42" s="51">
        <f t="shared" si="7"/>
        <v>20165</v>
      </c>
      <c r="H42" s="13">
        <v>991749</v>
      </c>
      <c r="I42" s="13">
        <v>935917</v>
      </c>
      <c r="J42" s="13">
        <v>1006709</v>
      </c>
      <c r="K42" s="74">
        <v>1052644</v>
      </c>
      <c r="L42" s="22">
        <f t="shared" si="13"/>
        <v>45935</v>
      </c>
      <c r="M42" s="14">
        <v>382030</v>
      </c>
      <c r="N42" s="14">
        <v>383512</v>
      </c>
      <c r="O42" s="14">
        <v>412106</v>
      </c>
      <c r="P42" s="77">
        <v>465187</v>
      </c>
      <c r="Q42" s="29">
        <f t="shared" si="14"/>
        <v>53081</v>
      </c>
      <c r="R42" s="24">
        <f t="shared" si="8"/>
        <v>12.880423968590605</v>
      </c>
      <c r="S42" s="31">
        <f t="shared" si="15"/>
        <v>44.584405564580671</v>
      </c>
      <c r="T42" s="34">
        <v>41339</v>
      </c>
      <c r="U42" s="34">
        <v>40805</v>
      </c>
      <c r="V42" s="34">
        <v>45282</v>
      </c>
      <c r="W42" s="34">
        <v>41530</v>
      </c>
      <c r="X42" s="22">
        <f t="shared" si="16"/>
        <v>-3752</v>
      </c>
      <c r="Y42" s="25">
        <f t="shared" si="17"/>
        <v>25.123645557428365</v>
      </c>
      <c r="Z42" s="10">
        <v>193501</v>
      </c>
      <c r="AA42" s="26">
        <f t="shared" si="9"/>
        <v>21.462421382835231</v>
      </c>
      <c r="AB42" s="52">
        <f t="shared" si="10"/>
        <v>5.3921426762652391</v>
      </c>
      <c r="AC42">
        <v>1262</v>
      </c>
      <c r="AD42">
        <v>955</v>
      </c>
      <c r="AE42">
        <v>1472</v>
      </c>
      <c r="AF42" s="23">
        <v>30102</v>
      </c>
      <c r="AG42" s="23">
        <v>43228</v>
      </c>
      <c r="AH42" t="s">
        <v>71</v>
      </c>
    </row>
    <row r="43" spans="1:34" x14ac:dyDescent="0.25">
      <c r="A43" s="11">
        <v>6502</v>
      </c>
      <c r="B43" s="11">
        <v>7390</v>
      </c>
      <c r="C43" s="11">
        <v>6525</v>
      </c>
      <c r="D43" s="72">
        <v>6692</v>
      </c>
      <c r="E43" s="27">
        <f t="shared" si="11"/>
        <v>167</v>
      </c>
      <c r="F43" s="26">
        <f t="shared" si="12"/>
        <v>2.5593869731800765</v>
      </c>
      <c r="G43" s="51">
        <f t="shared" si="7"/>
        <v>190</v>
      </c>
      <c r="H43" s="13">
        <v>9200</v>
      </c>
      <c r="I43" s="13">
        <v>8000</v>
      </c>
      <c r="J43" s="13">
        <v>8000</v>
      </c>
      <c r="K43" s="74">
        <v>8000</v>
      </c>
      <c r="L43" s="22">
        <f t="shared" si="13"/>
        <v>0</v>
      </c>
      <c r="M43" s="14">
        <v>2395</v>
      </c>
      <c r="N43" s="14">
        <v>2849</v>
      </c>
      <c r="O43" s="14">
        <v>2852</v>
      </c>
      <c r="P43" s="77">
        <v>1876</v>
      </c>
      <c r="Q43" s="29">
        <f t="shared" si="14"/>
        <v>-976</v>
      </c>
      <c r="R43" s="24">
        <f t="shared" si="8"/>
        <v>-34.221598877980362</v>
      </c>
      <c r="S43" s="31">
        <f t="shared" si="15"/>
        <v>28.03347280334728</v>
      </c>
      <c r="T43" s="34">
        <v>0</v>
      </c>
      <c r="U43" s="34">
        <v>153</v>
      </c>
      <c r="V43" s="34">
        <v>311</v>
      </c>
      <c r="W43" s="34">
        <v>195</v>
      </c>
      <c r="X43" s="22">
        <f t="shared" si="16"/>
        <v>-116</v>
      </c>
      <c r="Y43" s="25">
        <f t="shared" si="17"/>
        <v>34.317948717948717</v>
      </c>
      <c r="Z43" s="10">
        <v>834</v>
      </c>
      <c r="AA43" s="26">
        <f t="shared" si="9"/>
        <v>23.381294964028775</v>
      </c>
      <c r="AB43" s="79">
        <f t="shared" si="10"/>
        <v>8.0239808153477217</v>
      </c>
      <c r="AC43">
        <v>10</v>
      </c>
      <c r="AD43">
        <v>5</v>
      </c>
      <c r="AE43">
        <v>80</v>
      </c>
      <c r="AF43" s="23">
        <v>91</v>
      </c>
      <c r="AG43" s="23">
        <v>769</v>
      </c>
      <c r="AH43" t="s">
        <v>72</v>
      </c>
    </row>
    <row r="44" spans="1:34" x14ac:dyDescent="0.25">
      <c r="A44" s="15">
        <v>91154</v>
      </c>
      <c r="B44" s="15">
        <v>89711</v>
      </c>
      <c r="C44" s="15">
        <v>89631</v>
      </c>
      <c r="D44" s="71">
        <v>83721</v>
      </c>
      <c r="E44" s="27">
        <f t="shared" si="11"/>
        <v>-5910</v>
      </c>
      <c r="F44" s="26">
        <f t="shared" si="12"/>
        <v>-6.5937008401111221</v>
      </c>
      <c r="G44" s="51">
        <f t="shared" si="7"/>
        <v>-7433</v>
      </c>
      <c r="H44" s="13">
        <v>65950</v>
      </c>
      <c r="I44" s="13">
        <v>66215</v>
      </c>
      <c r="J44" s="13">
        <v>60253</v>
      </c>
      <c r="K44" s="74">
        <v>61391</v>
      </c>
      <c r="L44" s="22">
        <f t="shared" si="13"/>
        <v>1138</v>
      </c>
      <c r="M44" s="14">
        <v>35970</v>
      </c>
      <c r="N44" s="14">
        <v>37451</v>
      </c>
      <c r="O44" s="14">
        <v>42159</v>
      </c>
      <c r="P44" s="77">
        <v>39807</v>
      </c>
      <c r="Q44" s="29">
        <f t="shared" si="14"/>
        <v>-2352</v>
      </c>
      <c r="R44" s="24">
        <f t="shared" si="8"/>
        <v>-5.5788799544581229</v>
      </c>
      <c r="S44" s="31">
        <f t="shared" si="15"/>
        <v>47.547210377324689</v>
      </c>
      <c r="T44" s="37">
        <v>3888</v>
      </c>
      <c r="U44" s="37">
        <v>3685</v>
      </c>
      <c r="V44" s="37">
        <v>3836</v>
      </c>
      <c r="W44" s="37">
        <v>3775</v>
      </c>
      <c r="X44" s="22">
        <f t="shared" si="16"/>
        <v>-61</v>
      </c>
      <c r="Y44" s="25">
        <f t="shared" si="17"/>
        <v>22.177748344370862</v>
      </c>
      <c r="Z44" s="10">
        <v>14943</v>
      </c>
      <c r="AA44" s="26">
        <f t="shared" si="9"/>
        <v>25.262664792879608</v>
      </c>
      <c r="AB44" s="52">
        <f t="shared" si="10"/>
        <v>5.6026902228468183</v>
      </c>
      <c r="AC44">
        <v>57</v>
      </c>
      <c r="AD44">
        <v>63</v>
      </c>
      <c r="AE44">
        <v>91</v>
      </c>
      <c r="AF44" s="23">
        <v>2584</v>
      </c>
      <c r="AG44" s="23">
        <v>2760</v>
      </c>
      <c r="AH44" t="s">
        <v>73</v>
      </c>
    </row>
    <row r="45" spans="1:34" x14ac:dyDescent="0.25">
      <c r="A45" s="15">
        <v>7804</v>
      </c>
      <c r="B45" s="15">
        <v>7451</v>
      </c>
      <c r="C45" s="15">
        <v>7395</v>
      </c>
      <c r="D45" s="71">
        <v>7522</v>
      </c>
      <c r="E45" s="27">
        <f t="shared" si="11"/>
        <v>127</v>
      </c>
      <c r="F45" s="26">
        <f t="shared" si="12"/>
        <v>1.7173766058147397</v>
      </c>
      <c r="G45" s="51">
        <f t="shared" si="7"/>
        <v>-282</v>
      </c>
      <c r="H45" s="13">
        <v>2364</v>
      </c>
      <c r="I45" s="13">
        <v>3000</v>
      </c>
      <c r="J45" s="13">
        <v>3100</v>
      </c>
      <c r="K45" s="74">
        <v>3100</v>
      </c>
      <c r="L45" s="22">
        <f t="shared" si="13"/>
        <v>0</v>
      </c>
      <c r="M45" s="14">
        <v>3255</v>
      </c>
      <c r="N45" s="14">
        <v>3582</v>
      </c>
      <c r="O45" s="14">
        <v>3233</v>
      </c>
      <c r="P45" s="77">
        <v>4048</v>
      </c>
      <c r="Q45" s="29">
        <f t="shared" si="14"/>
        <v>815</v>
      </c>
      <c r="R45" s="24">
        <f t="shared" si="8"/>
        <v>25.208784410763997</v>
      </c>
      <c r="S45" s="31">
        <f t="shared" si="15"/>
        <v>53.815474607817073</v>
      </c>
      <c r="T45" s="34">
        <v>331</v>
      </c>
      <c r="U45" s="34">
        <v>321</v>
      </c>
      <c r="V45" s="34">
        <v>328</v>
      </c>
      <c r="W45" s="34">
        <v>330</v>
      </c>
      <c r="X45" s="22">
        <f t="shared" si="16"/>
        <v>2</v>
      </c>
      <c r="Y45" s="25">
        <f t="shared" si="17"/>
        <v>22.793939393939393</v>
      </c>
      <c r="Z45" s="10">
        <v>2473</v>
      </c>
      <c r="AA45" s="26">
        <f t="shared" si="9"/>
        <v>13.344116457743631</v>
      </c>
      <c r="AB45" s="52">
        <f t="shared" si="10"/>
        <v>3.0416498180347755</v>
      </c>
      <c r="AC45">
        <v>12</v>
      </c>
      <c r="AD45">
        <v>12</v>
      </c>
      <c r="AE45">
        <v>12</v>
      </c>
      <c r="AF45" s="23">
        <v>270</v>
      </c>
      <c r="AG45" s="23">
        <v>270</v>
      </c>
      <c r="AH45" t="s">
        <v>74</v>
      </c>
    </row>
    <row r="46" spans="1:34" x14ac:dyDescent="0.25">
      <c r="A46" s="15">
        <v>24173</v>
      </c>
      <c r="B46" s="15">
        <v>24177</v>
      </c>
      <c r="C46" s="15">
        <v>21141</v>
      </c>
      <c r="D46" s="71">
        <v>26680</v>
      </c>
      <c r="E46" s="27">
        <f t="shared" si="11"/>
        <v>5539</v>
      </c>
      <c r="F46" s="26">
        <f t="shared" si="12"/>
        <v>26.200274348422496</v>
      </c>
      <c r="G46" s="51">
        <f t="shared" si="7"/>
        <v>2507</v>
      </c>
      <c r="H46" s="13">
        <v>24553</v>
      </c>
      <c r="I46" s="13">
        <v>29310</v>
      </c>
      <c r="J46" s="13">
        <v>27445</v>
      </c>
      <c r="K46" s="74">
        <v>23083</v>
      </c>
      <c r="L46" s="22">
        <f t="shared" si="13"/>
        <v>-4362</v>
      </c>
      <c r="M46" s="14">
        <v>10097</v>
      </c>
      <c r="N46" s="14">
        <v>11127</v>
      </c>
      <c r="O46" s="14">
        <v>12637</v>
      </c>
      <c r="P46" s="77">
        <v>10078</v>
      </c>
      <c r="Q46" s="29">
        <f t="shared" si="14"/>
        <v>-2559</v>
      </c>
      <c r="R46" s="24">
        <f t="shared" si="8"/>
        <v>-20.25005934952916</v>
      </c>
      <c r="S46" s="31">
        <f t="shared" si="15"/>
        <v>37.7736131934033</v>
      </c>
      <c r="T46" s="34">
        <v>825</v>
      </c>
      <c r="U46" s="34">
        <v>897</v>
      </c>
      <c r="V46" s="34">
        <v>870</v>
      </c>
      <c r="W46" s="34">
        <v>635</v>
      </c>
      <c r="X46" s="22">
        <f t="shared" si="16"/>
        <v>-235</v>
      </c>
      <c r="Y46" s="25">
        <f t="shared" si="17"/>
        <v>42.015748031496067</v>
      </c>
      <c r="Z46" s="10">
        <v>4492</v>
      </c>
      <c r="AA46" s="26">
        <f t="shared" si="9"/>
        <v>14.136242208370437</v>
      </c>
      <c r="AB46" s="52">
        <f t="shared" si="10"/>
        <v>5.9394479073909174</v>
      </c>
      <c r="AC46">
        <v>21</v>
      </c>
      <c r="AD46">
        <v>25</v>
      </c>
      <c r="AE46">
        <v>88</v>
      </c>
      <c r="AF46" s="23">
        <v>451</v>
      </c>
      <c r="AG46" s="23">
        <v>590</v>
      </c>
      <c r="AH46" s="9" t="s">
        <v>75</v>
      </c>
    </row>
    <row r="47" spans="1:34" x14ac:dyDescent="0.25">
      <c r="A47" s="15">
        <v>19970</v>
      </c>
      <c r="B47" s="15">
        <v>20441</v>
      </c>
      <c r="C47" s="15">
        <v>22020</v>
      </c>
      <c r="D47" s="71">
        <v>22073</v>
      </c>
      <c r="E47" s="27">
        <f t="shared" si="11"/>
        <v>53</v>
      </c>
      <c r="F47" s="26">
        <f t="shared" si="12"/>
        <v>0.24069028156221617</v>
      </c>
      <c r="G47" s="51">
        <f t="shared" si="7"/>
        <v>2103</v>
      </c>
      <c r="H47" s="13">
        <v>40000</v>
      </c>
      <c r="I47" s="13">
        <v>9345</v>
      </c>
      <c r="J47" s="13">
        <v>20000</v>
      </c>
      <c r="K47" s="74">
        <v>22880</v>
      </c>
      <c r="L47" s="22">
        <f t="shared" si="13"/>
        <v>2880</v>
      </c>
      <c r="M47" s="14">
        <v>6501</v>
      </c>
      <c r="N47" s="14">
        <v>8238</v>
      </c>
      <c r="O47" s="14">
        <v>8185</v>
      </c>
      <c r="P47" s="77">
        <v>8855</v>
      </c>
      <c r="Q47" s="29">
        <f t="shared" si="14"/>
        <v>670</v>
      </c>
      <c r="R47" s="24">
        <f t="shared" si="8"/>
        <v>8.185705558949298</v>
      </c>
      <c r="S47" s="31">
        <f t="shared" si="15"/>
        <v>40.116884881982514</v>
      </c>
      <c r="T47" s="34">
        <v>985</v>
      </c>
      <c r="U47" s="34">
        <v>985</v>
      </c>
      <c r="V47" s="34">
        <v>1160</v>
      </c>
      <c r="W47" s="34">
        <v>1106</v>
      </c>
      <c r="X47" s="22">
        <f t="shared" si="16"/>
        <v>-54</v>
      </c>
      <c r="Y47" s="25">
        <f t="shared" si="17"/>
        <v>19.957504520795659</v>
      </c>
      <c r="Z47" s="10">
        <v>5351</v>
      </c>
      <c r="AA47" s="26">
        <f t="shared" si="9"/>
        <v>20.669033825453187</v>
      </c>
      <c r="AB47" s="52">
        <f t="shared" si="10"/>
        <v>4.125023360119604</v>
      </c>
      <c r="AC47">
        <v>57</v>
      </c>
      <c r="AD47">
        <v>69</v>
      </c>
      <c r="AE47">
        <v>83</v>
      </c>
      <c r="AF47" s="23">
        <v>2377</v>
      </c>
      <c r="AG47" s="23">
        <v>2915</v>
      </c>
      <c r="AH47" t="s">
        <v>76</v>
      </c>
    </row>
    <row r="48" spans="1:34" x14ac:dyDescent="0.25">
      <c r="A48" s="15">
        <v>18065</v>
      </c>
      <c r="B48" s="15">
        <v>17064</v>
      </c>
      <c r="C48" s="15">
        <v>15460</v>
      </c>
      <c r="D48" s="71">
        <v>11813</v>
      </c>
      <c r="E48" s="27">
        <f t="shared" si="11"/>
        <v>-3647</v>
      </c>
      <c r="F48" s="26">
        <f t="shared" si="12"/>
        <v>-23.589909443725745</v>
      </c>
      <c r="G48" s="51">
        <f t="shared" si="7"/>
        <v>-6252</v>
      </c>
      <c r="H48" s="13">
        <v>22450</v>
      </c>
      <c r="I48" s="13">
        <v>22100</v>
      </c>
      <c r="J48" s="13">
        <v>22000</v>
      </c>
      <c r="K48" s="74"/>
      <c r="L48" s="22">
        <f t="shared" si="13"/>
        <v>-22000</v>
      </c>
      <c r="M48" s="14">
        <v>9244</v>
      </c>
      <c r="N48" s="14">
        <v>8636</v>
      </c>
      <c r="O48" s="14">
        <v>8003</v>
      </c>
      <c r="P48" s="77">
        <v>5934</v>
      </c>
      <c r="Q48" s="29">
        <f t="shared" si="14"/>
        <v>-2069</v>
      </c>
      <c r="R48" s="24">
        <f t="shared" si="8"/>
        <v>-25.852805198050731</v>
      </c>
      <c r="S48" s="31">
        <f t="shared" si="15"/>
        <v>50.232794379073901</v>
      </c>
      <c r="T48" s="34">
        <v>506</v>
      </c>
      <c r="U48" s="34">
        <v>391</v>
      </c>
      <c r="V48" s="34">
        <v>479</v>
      </c>
      <c r="W48" s="34">
        <v>495</v>
      </c>
      <c r="X48" s="22">
        <f t="shared" si="16"/>
        <v>16</v>
      </c>
      <c r="Y48" s="25">
        <f t="shared" si="17"/>
        <v>23.864646464646466</v>
      </c>
      <c r="Z48" s="10">
        <v>3277</v>
      </c>
      <c r="AA48" s="26">
        <f t="shared" si="9"/>
        <v>15.105279218797682</v>
      </c>
      <c r="AB48" s="52">
        <f t="shared" si="10"/>
        <v>3.6048214830637777</v>
      </c>
      <c r="AC48">
        <v>91</v>
      </c>
      <c r="AD48">
        <v>1</v>
      </c>
      <c r="AE48">
        <v>19</v>
      </c>
      <c r="AF48" s="23">
        <v>8</v>
      </c>
      <c r="AG48" s="23">
        <v>373</v>
      </c>
      <c r="AH48" s="9" t="s">
        <v>77</v>
      </c>
    </row>
    <row r="49" spans="1:34" x14ac:dyDescent="0.25">
      <c r="A49" s="15">
        <v>13438</v>
      </c>
      <c r="B49" s="15">
        <v>56530</v>
      </c>
      <c r="C49" s="15">
        <v>53576</v>
      </c>
      <c r="D49" s="71">
        <v>56855</v>
      </c>
      <c r="E49" s="27">
        <f t="shared" si="11"/>
        <v>3279</v>
      </c>
      <c r="F49" s="26">
        <f t="shared" si="12"/>
        <v>6.120277736299836</v>
      </c>
      <c r="G49" s="51">
        <f t="shared" si="7"/>
        <v>43417</v>
      </c>
      <c r="H49" s="13">
        <v>0</v>
      </c>
      <c r="I49" s="13">
        <v>0</v>
      </c>
      <c r="J49" s="13">
        <v>0</v>
      </c>
      <c r="K49" s="74">
        <v>0</v>
      </c>
      <c r="L49" s="22">
        <v>0</v>
      </c>
      <c r="M49" s="14">
        <v>2130</v>
      </c>
      <c r="N49" s="14">
        <v>10363</v>
      </c>
      <c r="O49" s="14">
        <v>9469</v>
      </c>
      <c r="P49" s="77">
        <v>9318</v>
      </c>
      <c r="Q49" s="29">
        <f t="shared" si="14"/>
        <v>-151</v>
      </c>
      <c r="R49" s="24">
        <f t="shared" si="8"/>
        <v>-1.5946773682543036</v>
      </c>
      <c r="S49" s="31">
        <f t="shared" si="15"/>
        <v>16.389059889191802</v>
      </c>
      <c r="T49" s="34">
        <v>0</v>
      </c>
      <c r="U49" s="34">
        <v>2334</v>
      </c>
      <c r="V49" s="34">
        <v>0</v>
      </c>
      <c r="W49" s="34">
        <v>5987</v>
      </c>
      <c r="X49" s="22">
        <v>0</v>
      </c>
      <c r="Y49" s="25">
        <f t="shared" si="17"/>
        <v>9.4964088859194931</v>
      </c>
      <c r="Z49" s="10">
        <v>0</v>
      </c>
      <c r="AA49" s="26" t="s">
        <v>78</v>
      </c>
      <c r="AB49" s="52" t="s">
        <v>78</v>
      </c>
      <c r="AC49">
        <v>0</v>
      </c>
      <c r="AD49">
        <v>0</v>
      </c>
      <c r="AE49">
        <v>0</v>
      </c>
      <c r="AF49" s="23">
        <v>0</v>
      </c>
      <c r="AG49" s="23">
        <v>0</v>
      </c>
      <c r="AH49" t="s">
        <v>79</v>
      </c>
    </row>
    <row r="50" spans="1:34" x14ac:dyDescent="0.25">
      <c r="A50" s="1">
        <f>SUM(A4:A49)</f>
        <v>2162907</v>
      </c>
      <c r="B50" s="1">
        <v>2223176</v>
      </c>
      <c r="C50" s="1">
        <f>SUM(C2:C49)</f>
        <v>2266298</v>
      </c>
      <c r="D50" s="1">
        <f>SUM(D2:D49)</f>
        <v>2270716</v>
      </c>
      <c r="E50" s="27">
        <f t="shared" si="11"/>
        <v>4418</v>
      </c>
      <c r="F50" s="26">
        <f t="shared" si="12"/>
        <v>0.19494347168818929</v>
      </c>
      <c r="G50" s="51">
        <f t="shared" si="7"/>
        <v>107809</v>
      </c>
      <c r="H50" s="2">
        <f>SUM(H4:H49)</f>
        <v>2154014</v>
      </c>
      <c r="I50" s="2">
        <f>SUM(I4:I49)</f>
        <v>2607285</v>
      </c>
      <c r="J50" s="2">
        <f>SUM(J2:J49)</f>
        <v>2610415</v>
      </c>
      <c r="K50" s="2">
        <f>SUM(K2:K49)</f>
        <v>2665469</v>
      </c>
      <c r="L50" s="22">
        <f t="shared" si="13"/>
        <v>55054</v>
      </c>
      <c r="M50" s="3">
        <f>SUM(M4:M49)</f>
        <v>858072</v>
      </c>
      <c r="N50" s="3">
        <v>905733</v>
      </c>
      <c r="O50" s="3">
        <f>SUM(O2:O49)</f>
        <v>956460</v>
      </c>
      <c r="P50" s="3">
        <f>SUM(P2:P49)</f>
        <v>1010769</v>
      </c>
      <c r="Q50" s="29">
        <f t="shared" si="14"/>
        <v>54309</v>
      </c>
      <c r="R50" s="24">
        <f t="shared" si="8"/>
        <v>5.6781255881061412</v>
      </c>
      <c r="S50" s="31">
        <f t="shared" si="15"/>
        <v>44.51322842662843</v>
      </c>
      <c r="T50" s="38">
        <f>SUM(T4:T46)</f>
        <v>89471</v>
      </c>
      <c r="U50" s="38">
        <f>SUM(U4:U49)</f>
        <v>92699</v>
      </c>
      <c r="V50" s="38">
        <f>SUM(V2:V49)</f>
        <v>97756</v>
      </c>
      <c r="W50" s="38">
        <f>SUM(W2:W49)</f>
        <v>99296</v>
      </c>
      <c r="X50" s="22">
        <f t="shared" si="16"/>
        <v>1540</v>
      </c>
      <c r="Y50" s="25">
        <f t="shared" si="17"/>
        <v>22.868151788591685</v>
      </c>
      <c r="Z50" s="47">
        <f>SUM(Z2:Z49)</f>
        <v>458744</v>
      </c>
      <c r="AA50" s="48">
        <f t="shared" si="9"/>
        <v>21.64518772997576</v>
      </c>
      <c r="AB50" s="52">
        <f t="shared" si="10"/>
        <v>4.9498543850164793</v>
      </c>
      <c r="AC50" s="9">
        <f>SUM(AC4:AC46)</f>
        <v>3155</v>
      </c>
      <c r="AD50" s="9">
        <f>SUM(AD2:AD49)</f>
        <v>2782</v>
      </c>
      <c r="AE50" s="9">
        <f>SUM(AE2:AE49)</f>
        <v>6533</v>
      </c>
      <c r="AF50" s="9">
        <f>SUM(AF2:AF49)</f>
        <v>75262</v>
      </c>
      <c r="AG50" s="47">
        <f>SUM(AG2:AG49)</f>
        <v>156648</v>
      </c>
      <c r="AH50" s="9"/>
    </row>
    <row r="51" spans="1:34" x14ac:dyDescent="0.25">
      <c r="L51" s="22"/>
    </row>
    <row r="52" spans="1:34" x14ac:dyDescent="0.25">
      <c r="L52" s="22"/>
    </row>
    <row r="53" spans="1:34" x14ac:dyDescent="0.25">
      <c r="L53" s="22"/>
    </row>
    <row r="54" spans="1:34" x14ac:dyDescent="0.25">
      <c r="L54" s="22"/>
      <c r="N54" s="80"/>
    </row>
    <row r="55" spans="1:34" x14ac:dyDescent="0.25">
      <c r="L55" s="22"/>
    </row>
    <row r="56" spans="1:34" x14ac:dyDescent="0.25">
      <c r="L56" s="22"/>
    </row>
    <row r="57" spans="1:34" x14ac:dyDescent="0.25">
      <c r="L57" s="22"/>
    </row>
    <row r="58" spans="1:34" x14ac:dyDescent="0.25">
      <c r="L58" s="22"/>
    </row>
    <row r="59" spans="1:34" x14ac:dyDescent="0.25">
      <c r="L59" s="22"/>
    </row>
    <row r="60" spans="1:34" x14ac:dyDescent="0.25">
      <c r="L60" s="22"/>
    </row>
    <row r="61" spans="1:34" x14ac:dyDescent="0.25">
      <c r="L61" s="22"/>
    </row>
    <row r="62" spans="1:34" x14ac:dyDescent="0.25">
      <c r="L62" s="22"/>
    </row>
  </sheetData>
  <printOptions gridLines="1"/>
  <pageMargins left="0.70866141732283472" right="0.70866141732283472" top="0.74803149606299213" bottom="0.74803149606299213" header="0.31496062992125984" footer="0.31496062992125984"/>
  <pageSetup paperSize="8"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H27"/>
  <sheetViews>
    <sheetView zoomScale="60" zoomScaleNormal="60" workbookViewId="0">
      <selection activeCell="D15" sqref="D15"/>
    </sheetView>
  </sheetViews>
  <sheetFormatPr baseColWidth="10" defaultColWidth="11.42578125" defaultRowHeight="15" x14ac:dyDescent="0.25"/>
  <sheetData>
    <row r="1" spans="1:34" ht="45" x14ac:dyDescent="0.25">
      <c r="A1" s="4" t="s">
        <v>0</v>
      </c>
      <c r="B1" s="4" t="s">
        <v>1</v>
      </c>
      <c r="C1" s="4" t="s">
        <v>2</v>
      </c>
      <c r="D1" s="4" t="s">
        <v>3</v>
      </c>
      <c r="E1" s="5" t="s">
        <v>4</v>
      </c>
      <c r="F1" s="5" t="s">
        <v>5</v>
      </c>
      <c r="G1" s="5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5" t="s">
        <v>4</v>
      </c>
      <c r="M1" s="7" t="s">
        <v>11</v>
      </c>
      <c r="N1" s="7" t="s">
        <v>12</v>
      </c>
      <c r="O1" s="7" t="s">
        <v>13</v>
      </c>
      <c r="P1" s="7" t="s">
        <v>14</v>
      </c>
      <c r="Q1" s="12" t="s">
        <v>15</v>
      </c>
      <c r="R1" s="12" t="s">
        <v>5</v>
      </c>
      <c r="S1" s="30" t="s">
        <v>16</v>
      </c>
      <c r="T1" s="32" t="s">
        <v>17</v>
      </c>
      <c r="U1" s="32" t="s">
        <v>18</v>
      </c>
      <c r="V1" s="32" t="s">
        <v>19</v>
      </c>
      <c r="W1" s="32" t="s">
        <v>20</v>
      </c>
      <c r="X1" s="5" t="s">
        <v>4</v>
      </c>
      <c r="Y1" s="17" t="s">
        <v>21</v>
      </c>
      <c r="Z1" s="5" t="s">
        <v>22</v>
      </c>
      <c r="AA1" s="5" t="s">
        <v>23</v>
      </c>
      <c r="AB1" s="5" t="s">
        <v>24</v>
      </c>
      <c r="AC1" s="5" t="s">
        <v>25</v>
      </c>
      <c r="AD1" s="5" t="s">
        <v>26</v>
      </c>
      <c r="AE1" s="5" t="s">
        <v>27</v>
      </c>
      <c r="AF1" s="5" t="s">
        <v>28</v>
      </c>
      <c r="AG1" s="5" t="s">
        <v>29</v>
      </c>
      <c r="AH1" s="8" t="s">
        <v>30</v>
      </c>
    </row>
    <row r="2" spans="1:34" s="66" customFormat="1" ht="45" x14ac:dyDescent="0.25">
      <c r="A2" s="49">
        <v>7230</v>
      </c>
      <c r="B2" s="49">
        <v>6730</v>
      </c>
      <c r="C2" s="50">
        <v>6728</v>
      </c>
      <c r="D2" s="50">
        <v>5468</v>
      </c>
      <c r="E2" s="51">
        <f t="shared" ref="E2:E7" si="0">SUM(D2-C2)</f>
        <v>-1260</v>
      </c>
      <c r="F2" s="52">
        <f t="shared" ref="F2:F7" si="1">SUM(E2*100/C2)</f>
        <v>-18.727705112960759</v>
      </c>
      <c r="G2" s="51">
        <f>SUM(D2-A2)</f>
        <v>-1762</v>
      </c>
      <c r="H2" s="53">
        <v>5550</v>
      </c>
      <c r="I2" s="53">
        <v>5762</v>
      </c>
      <c r="J2" s="54">
        <v>4600</v>
      </c>
      <c r="K2" s="55">
        <v>4000</v>
      </c>
      <c r="L2" s="56">
        <f t="shared" ref="L2:L27" si="2">SUM(K2-J2)</f>
        <v>-600</v>
      </c>
      <c r="M2" s="57">
        <v>5788</v>
      </c>
      <c r="N2" s="57">
        <v>5316</v>
      </c>
      <c r="O2" s="58">
        <v>5497</v>
      </c>
      <c r="P2" s="59">
        <v>4268</v>
      </c>
      <c r="Q2" s="60">
        <f t="shared" ref="Q2:Q27" si="3">SUM(P2-O2)</f>
        <v>-1229</v>
      </c>
      <c r="R2" s="61">
        <f>SUM(Q2*100/O2)</f>
        <v>-22.357649627069311</v>
      </c>
      <c r="S2" s="62">
        <f t="shared" ref="S2:S7" si="4">SUM(P2*100/D2)</f>
        <v>78.054133138258962</v>
      </c>
      <c r="T2" s="63">
        <v>311</v>
      </c>
      <c r="U2" s="63">
        <v>298</v>
      </c>
      <c r="V2" s="63">
        <v>250</v>
      </c>
      <c r="W2" s="63">
        <v>268</v>
      </c>
      <c r="X2" s="56">
        <f t="shared" ref="X2:X27" si="5">SUM(W2-V2)</f>
        <v>18</v>
      </c>
      <c r="Y2" s="64">
        <f t="shared" ref="Y2:Y27" si="6">SUM(D2/W2)</f>
        <v>20.402985074626866</v>
      </c>
      <c r="Z2" s="56">
        <v>1684</v>
      </c>
      <c r="AA2" s="52">
        <f>SUM(W2*100/Z2)</f>
        <v>15.914489311163896</v>
      </c>
      <c r="AB2" s="52">
        <f>SUM(D2/Z2)</f>
        <v>3.2470308788598574</v>
      </c>
      <c r="AC2" s="56">
        <v>58</v>
      </c>
      <c r="AD2" s="56">
        <v>2</v>
      </c>
      <c r="AE2" s="56">
        <v>52</v>
      </c>
      <c r="AF2" s="65">
        <v>155</v>
      </c>
      <c r="AG2" s="65">
        <v>1060</v>
      </c>
      <c r="AH2" s="67" t="s">
        <v>31</v>
      </c>
    </row>
    <row r="3" spans="1:34" ht="45" x14ac:dyDescent="0.25">
      <c r="A3" s="19">
        <v>16217</v>
      </c>
      <c r="B3" s="19">
        <v>15549</v>
      </c>
      <c r="C3" s="19">
        <v>15021</v>
      </c>
      <c r="D3" s="19">
        <v>16484</v>
      </c>
      <c r="E3" s="27">
        <f t="shared" si="0"/>
        <v>1463</v>
      </c>
      <c r="F3" s="26">
        <f t="shared" si="1"/>
        <v>9.7396977564742695</v>
      </c>
      <c r="G3" s="51">
        <f t="shared" ref="G3:G27" si="7">SUM(D3-A3)</f>
        <v>267</v>
      </c>
      <c r="H3" s="20">
        <v>34654</v>
      </c>
      <c r="I3" s="20">
        <v>30592</v>
      </c>
      <c r="J3" s="20">
        <v>40000</v>
      </c>
      <c r="K3" s="20">
        <v>36000</v>
      </c>
      <c r="L3" s="22">
        <f t="shared" si="2"/>
        <v>-4000</v>
      </c>
      <c r="M3" s="21">
        <v>7448</v>
      </c>
      <c r="N3" s="21">
        <v>8162</v>
      </c>
      <c r="O3" s="21">
        <v>7896</v>
      </c>
      <c r="P3" s="21">
        <v>9575</v>
      </c>
      <c r="Q3" s="29">
        <f t="shared" si="3"/>
        <v>1679</v>
      </c>
      <c r="R3" s="24">
        <f t="shared" ref="R3:R27" si="8">SUM(Q3*100/O3)</f>
        <v>21.263931104356637</v>
      </c>
      <c r="S3" s="31">
        <f t="shared" si="4"/>
        <v>58.086629458869204</v>
      </c>
      <c r="T3" s="33">
        <v>1140</v>
      </c>
      <c r="U3" s="33">
        <v>1259</v>
      </c>
      <c r="V3" s="33">
        <v>1273</v>
      </c>
      <c r="W3" s="33">
        <v>1332</v>
      </c>
      <c r="X3" s="22">
        <f t="shared" si="5"/>
        <v>59</v>
      </c>
      <c r="Y3" s="25">
        <f t="shared" si="6"/>
        <v>12.375375375375375</v>
      </c>
      <c r="Z3" s="22">
        <v>4864</v>
      </c>
      <c r="AA3" s="26">
        <f t="shared" ref="AA3:AA27" si="9">SUM(W3*100/Z3)</f>
        <v>27.38486842105263</v>
      </c>
      <c r="AB3" s="52">
        <f t="shared" ref="AB3:AB27" si="10">SUM(D3/Z3)</f>
        <v>3.3889802631578947</v>
      </c>
      <c r="AC3" s="22">
        <v>24</v>
      </c>
      <c r="AD3" s="22">
        <v>22</v>
      </c>
      <c r="AE3" s="22">
        <v>32</v>
      </c>
      <c r="AF3" s="28">
        <v>400</v>
      </c>
      <c r="AG3" s="28">
        <v>900</v>
      </c>
      <c r="AH3" s="18" t="s">
        <v>32</v>
      </c>
    </row>
    <row r="4" spans="1:34" x14ac:dyDescent="0.25">
      <c r="A4" s="15">
        <v>23529</v>
      </c>
      <c r="B4" s="15">
        <v>23070</v>
      </c>
      <c r="C4" s="15">
        <v>22765</v>
      </c>
      <c r="D4" s="15">
        <v>22502</v>
      </c>
      <c r="E4" s="27">
        <f t="shared" si="0"/>
        <v>-263</v>
      </c>
      <c r="F4" s="26">
        <f t="shared" si="1"/>
        <v>-1.1552822314957172</v>
      </c>
      <c r="G4" s="51">
        <f t="shared" si="7"/>
        <v>-1027</v>
      </c>
      <c r="H4" s="13">
        <v>28000</v>
      </c>
      <c r="I4" s="13">
        <v>39854</v>
      </c>
      <c r="J4" s="13">
        <v>40000</v>
      </c>
      <c r="K4" s="13">
        <v>36265</v>
      </c>
      <c r="L4" s="22">
        <f t="shared" si="2"/>
        <v>-3735</v>
      </c>
      <c r="M4" s="14">
        <v>11802</v>
      </c>
      <c r="N4" s="14">
        <v>8636</v>
      </c>
      <c r="O4" s="14">
        <v>9931</v>
      </c>
      <c r="P4" s="14">
        <v>10886</v>
      </c>
      <c r="Q4" s="29">
        <f t="shared" si="3"/>
        <v>955</v>
      </c>
      <c r="R4" s="24">
        <f t="shared" si="8"/>
        <v>9.6163528345584535</v>
      </c>
      <c r="S4" s="31">
        <f t="shared" si="4"/>
        <v>48.377921962492223</v>
      </c>
      <c r="T4" s="34">
        <v>1154</v>
      </c>
      <c r="U4" s="34">
        <v>1113</v>
      </c>
      <c r="V4" s="34">
        <v>1200</v>
      </c>
      <c r="W4" s="34">
        <v>1162</v>
      </c>
      <c r="X4" s="22">
        <f t="shared" si="5"/>
        <v>-38</v>
      </c>
      <c r="Y4" s="25">
        <f t="shared" si="6"/>
        <v>19.364888123924267</v>
      </c>
      <c r="Z4" s="10">
        <v>4962</v>
      </c>
      <c r="AA4" s="26">
        <f t="shared" si="9"/>
        <v>23.417976622329707</v>
      </c>
      <c r="AB4" s="52">
        <f t="shared" si="10"/>
        <v>4.5348649738008868</v>
      </c>
      <c r="AC4">
        <v>27</v>
      </c>
      <c r="AD4">
        <v>35</v>
      </c>
      <c r="AE4">
        <v>803</v>
      </c>
      <c r="AF4" s="23">
        <v>500</v>
      </c>
      <c r="AG4" s="23">
        <v>14377</v>
      </c>
      <c r="AH4" s="9" t="s">
        <v>36</v>
      </c>
    </row>
    <row r="5" spans="1:34" x14ac:dyDescent="0.25">
      <c r="A5" s="15">
        <v>12526</v>
      </c>
      <c r="B5" s="15">
        <v>11101</v>
      </c>
      <c r="C5" s="15">
        <v>10769</v>
      </c>
      <c r="D5" s="15">
        <v>12907</v>
      </c>
      <c r="E5" s="27">
        <f t="shared" si="0"/>
        <v>2138</v>
      </c>
      <c r="F5" s="26">
        <f t="shared" si="1"/>
        <v>19.853282570340792</v>
      </c>
      <c r="G5" s="51">
        <f t="shared" si="7"/>
        <v>381</v>
      </c>
      <c r="H5" s="13">
        <v>18779</v>
      </c>
      <c r="I5" s="13">
        <v>18433</v>
      </c>
      <c r="J5" s="13">
        <v>17749</v>
      </c>
      <c r="K5" s="13">
        <v>15000</v>
      </c>
      <c r="L5" s="22">
        <f t="shared" si="2"/>
        <v>-2749</v>
      </c>
      <c r="M5" s="14">
        <v>3937</v>
      </c>
      <c r="N5" s="14">
        <v>3143</v>
      </c>
      <c r="O5" s="14">
        <v>3087</v>
      </c>
      <c r="P5" s="14">
        <v>5536</v>
      </c>
      <c r="Q5" s="29">
        <f t="shared" si="3"/>
        <v>2449</v>
      </c>
      <c r="R5" s="24">
        <f t="shared" si="8"/>
        <v>79.332685455134438</v>
      </c>
      <c r="S5" s="31">
        <f t="shared" si="4"/>
        <v>42.891454249631984</v>
      </c>
      <c r="T5" s="34">
        <v>664</v>
      </c>
      <c r="U5" s="34">
        <v>664</v>
      </c>
      <c r="V5" s="34">
        <v>623</v>
      </c>
      <c r="W5" s="34">
        <v>724</v>
      </c>
      <c r="X5" s="22">
        <f t="shared" si="5"/>
        <v>101</v>
      </c>
      <c r="Y5" s="25">
        <f t="shared" si="6"/>
        <v>17.827348066298342</v>
      </c>
      <c r="Z5" s="10">
        <v>4225</v>
      </c>
      <c r="AA5" s="26">
        <f t="shared" si="9"/>
        <v>17.136094674556212</v>
      </c>
      <c r="AB5" s="52">
        <f t="shared" si="10"/>
        <v>3.0549112426035503</v>
      </c>
      <c r="AC5">
        <v>50</v>
      </c>
      <c r="AD5">
        <v>6</v>
      </c>
      <c r="AE5">
        <v>68</v>
      </c>
      <c r="AF5" s="23">
        <v>157</v>
      </c>
      <c r="AG5" s="23">
        <v>1150</v>
      </c>
      <c r="AH5" s="9" t="s">
        <v>38</v>
      </c>
    </row>
    <row r="6" spans="1:34" x14ac:dyDescent="0.25">
      <c r="A6" s="15">
        <v>23762</v>
      </c>
      <c r="B6" s="15">
        <v>25329</v>
      </c>
      <c r="C6" s="15">
        <v>18422</v>
      </c>
      <c r="D6" s="15">
        <v>26284</v>
      </c>
      <c r="E6" s="27">
        <f t="shared" si="0"/>
        <v>7862</v>
      </c>
      <c r="F6" s="26">
        <f t="shared" si="1"/>
        <v>42.677233742264683</v>
      </c>
      <c r="G6" s="51">
        <f t="shared" si="7"/>
        <v>2522</v>
      </c>
      <c r="H6" s="13">
        <v>30000</v>
      </c>
      <c r="I6" s="13">
        <v>30000</v>
      </c>
      <c r="J6" s="13">
        <v>36293</v>
      </c>
      <c r="K6" s="13">
        <v>36400</v>
      </c>
      <c r="L6" s="22">
        <f t="shared" si="2"/>
        <v>107</v>
      </c>
      <c r="M6" s="14">
        <v>9581</v>
      </c>
      <c r="N6" s="14">
        <v>9891</v>
      </c>
      <c r="O6" s="14">
        <v>9471</v>
      </c>
      <c r="P6" s="14">
        <v>12122</v>
      </c>
      <c r="Q6" s="29">
        <f t="shared" si="3"/>
        <v>2651</v>
      </c>
      <c r="R6" s="24">
        <f t="shared" si="8"/>
        <v>27.990708478513355</v>
      </c>
      <c r="S6" s="31">
        <f t="shared" si="4"/>
        <v>46.119312129051892</v>
      </c>
      <c r="T6" s="34">
        <v>1140</v>
      </c>
      <c r="U6" s="34">
        <v>1168</v>
      </c>
      <c r="V6" s="34">
        <v>1227</v>
      </c>
      <c r="W6" s="34">
        <v>1283</v>
      </c>
      <c r="X6" s="22">
        <f t="shared" si="5"/>
        <v>56</v>
      </c>
      <c r="Y6" s="25">
        <f t="shared" si="6"/>
        <v>20.486360093530788</v>
      </c>
      <c r="Z6" s="10">
        <v>4648</v>
      </c>
      <c r="AA6" s="26">
        <f t="shared" si="9"/>
        <v>27.603270223752151</v>
      </c>
      <c r="AB6" s="52">
        <f t="shared" si="10"/>
        <v>5.6549053356282268</v>
      </c>
      <c r="AC6">
        <v>179</v>
      </c>
      <c r="AD6">
        <v>15</v>
      </c>
      <c r="AE6">
        <v>74</v>
      </c>
      <c r="AF6" s="23">
        <v>447</v>
      </c>
      <c r="AG6" s="23">
        <v>1480</v>
      </c>
      <c r="AH6" s="9" t="s">
        <v>39</v>
      </c>
    </row>
    <row r="7" spans="1:34" x14ac:dyDescent="0.25">
      <c r="A7" s="15">
        <v>13215</v>
      </c>
      <c r="B7" s="15">
        <v>14703</v>
      </c>
      <c r="C7" s="15">
        <v>15735</v>
      </c>
      <c r="D7" s="15">
        <v>16150</v>
      </c>
      <c r="E7" s="27">
        <f t="shared" si="0"/>
        <v>415</v>
      </c>
      <c r="F7" s="26">
        <f t="shared" si="1"/>
        <v>2.6374324753733713</v>
      </c>
      <c r="G7" s="51">
        <f t="shared" si="7"/>
        <v>2935</v>
      </c>
      <c r="H7" s="13">
        <v>13133</v>
      </c>
      <c r="I7" s="13">
        <v>15305</v>
      </c>
      <c r="J7" s="13">
        <v>12019</v>
      </c>
      <c r="K7" s="13">
        <v>11285</v>
      </c>
      <c r="L7" s="22">
        <f t="shared" si="2"/>
        <v>-734</v>
      </c>
      <c r="M7" s="14">
        <v>6595</v>
      </c>
      <c r="N7" s="14">
        <v>6929</v>
      </c>
      <c r="O7" s="14">
        <v>7922</v>
      </c>
      <c r="P7" s="14">
        <v>9786</v>
      </c>
      <c r="Q7" s="29">
        <f t="shared" si="3"/>
        <v>1864</v>
      </c>
      <c r="R7" s="24">
        <f t="shared" si="8"/>
        <v>23.529411764705884</v>
      </c>
      <c r="S7" s="31">
        <f t="shared" si="4"/>
        <v>60.594427244582043</v>
      </c>
      <c r="T7" s="34">
        <v>438</v>
      </c>
      <c r="U7" s="34">
        <v>503</v>
      </c>
      <c r="V7" s="34">
        <v>548</v>
      </c>
      <c r="W7" s="34">
        <v>576</v>
      </c>
      <c r="X7" s="22">
        <f t="shared" si="5"/>
        <v>28</v>
      </c>
      <c r="Y7" s="25">
        <f t="shared" si="6"/>
        <v>28.038194444444443</v>
      </c>
      <c r="Z7" s="10">
        <v>2028</v>
      </c>
      <c r="AA7" s="26">
        <f t="shared" si="9"/>
        <v>28.402366863905325</v>
      </c>
      <c r="AB7" s="52">
        <f t="shared" si="10"/>
        <v>7.9635108481262327</v>
      </c>
      <c r="AC7">
        <v>10</v>
      </c>
      <c r="AD7">
        <v>8</v>
      </c>
      <c r="AE7">
        <v>222</v>
      </c>
      <c r="AF7" s="23">
        <v>319</v>
      </c>
      <c r="AG7" s="23">
        <v>3330</v>
      </c>
      <c r="AH7" s="9" t="s">
        <v>40</v>
      </c>
    </row>
    <row r="8" spans="1:34" s="45" customFormat="1" x14ac:dyDescent="0.25">
      <c r="A8" s="11">
        <v>69029</v>
      </c>
      <c r="B8" s="11">
        <v>70450</v>
      </c>
      <c r="C8" s="11">
        <v>76934</v>
      </c>
      <c r="D8" s="11">
        <v>76800</v>
      </c>
      <c r="E8" s="40">
        <v>-76934</v>
      </c>
      <c r="F8" s="40">
        <v>-200</v>
      </c>
      <c r="G8" s="51">
        <f t="shared" si="7"/>
        <v>7771</v>
      </c>
      <c r="H8" s="41">
        <v>45000</v>
      </c>
      <c r="I8" s="41">
        <v>49000</v>
      </c>
      <c r="J8" s="41">
        <v>45000</v>
      </c>
      <c r="K8" s="41">
        <v>45000</v>
      </c>
      <c r="L8" s="22">
        <f t="shared" si="2"/>
        <v>0</v>
      </c>
      <c r="M8" s="42">
        <v>32280</v>
      </c>
      <c r="N8" s="42">
        <v>37722</v>
      </c>
      <c r="O8" s="42">
        <v>38493</v>
      </c>
      <c r="P8" s="42">
        <v>40461</v>
      </c>
      <c r="Q8" s="29">
        <f t="shared" si="3"/>
        <v>1968</v>
      </c>
      <c r="R8" s="24">
        <f t="shared" si="8"/>
        <v>5.1126178785753256</v>
      </c>
      <c r="S8" s="43" t="e">
        <v>#DIV/0!</v>
      </c>
      <c r="T8" s="44">
        <v>1654</v>
      </c>
      <c r="U8" s="44">
        <v>1816</v>
      </c>
      <c r="V8" s="44">
        <v>2535</v>
      </c>
      <c r="W8" s="44">
        <v>2505</v>
      </c>
      <c r="X8" s="22">
        <f t="shared" si="5"/>
        <v>-30</v>
      </c>
      <c r="Y8" s="25">
        <f t="shared" si="6"/>
        <v>30.658682634730539</v>
      </c>
      <c r="Z8" s="40">
        <v>10090</v>
      </c>
      <c r="AA8" s="26">
        <f t="shared" si="9"/>
        <v>24.826560951437067</v>
      </c>
      <c r="AB8" s="52">
        <f t="shared" si="10"/>
        <v>7.6114965312190286</v>
      </c>
      <c r="AC8" s="40">
        <v>17</v>
      </c>
      <c r="AD8" s="40">
        <v>11</v>
      </c>
      <c r="AE8" s="40">
        <v>13</v>
      </c>
      <c r="AF8" s="40">
        <v>504</v>
      </c>
      <c r="AG8" s="40">
        <v>1020</v>
      </c>
      <c r="AH8" s="46" t="s">
        <v>43</v>
      </c>
    </row>
    <row r="9" spans="1:34" x14ac:dyDescent="0.25">
      <c r="A9" s="15">
        <v>22022</v>
      </c>
      <c r="B9" s="15">
        <v>17755</v>
      </c>
      <c r="C9" s="15">
        <v>20432</v>
      </c>
      <c r="D9" s="15">
        <v>19715</v>
      </c>
      <c r="E9" s="27">
        <f t="shared" ref="E9:E27" si="11">SUM(D9-C9)</f>
        <v>-717</v>
      </c>
      <c r="F9" s="26">
        <f t="shared" ref="F9:F27" si="12">SUM(E9*100/C9)</f>
        <v>-3.5092012529365699</v>
      </c>
      <c r="G9" s="51">
        <f t="shared" si="7"/>
        <v>-2307</v>
      </c>
      <c r="H9" s="13">
        <v>10000</v>
      </c>
      <c r="I9" s="13">
        <v>12000</v>
      </c>
      <c r="J9" s="13">
        <v>21967</v>
      </c>
      <c r="K9" s="13">
        <v>22570</v>
      </c>
      <c r="L9" s="22">
        <f t="shared" si="2"/>
        <v>603</v>
      </c>
      <c r="M9" s="14">
        <v>11557</v>
      </c>
      <c r="N9" s="14">
        <v>10506</v>
      </c>
      <c r="O9" s="14">
        <v>10379</v>
      </c>
      <c r="P9" s="14">
        <v>9070</v>
      </c>
      <c r="Q9" s="29">
        <f t="shared" si="3"/>
        <v>-1309</v>
      </c>
      <c r="R9" s="24">
        <f t="shared" si="8"/>
        <v>-12.612005010116581</v>
      </c>
      <c r="S9" s="31">
        <f t="shared" ref="S9:S27" si="13">SUM(P9*100/D9)</f>
        <v>46.005579507988841</v>
      </c>
      <c r="T9" s="34">
        <v>709</v>
      </c>
      <c r="U9" s="34">
        <v>771</v>
      </c>
      <c r="V9" s="34">
        <v>1026</v>
      </c>
      <c r="W9" s="34">
        <v>978</v>
      </c>
      <c r="X9" s="22">
        <f t="shared" si="5"/>
        <v>-48</v>
      </c>
      <c r="Y9" s="25">
        <f t="shared" si="6"/>
        <v>20.15848670756646</v>
      </c>
      <c r="Z9" s="10">
        <v>6094</v>
      </c>
      <c r="AA9" s="26">
        <f t="shared" si="9"/>
        <v>16.048572366261897</v>
      </c>
      <c r="AB9" s="52">
        <f t="shared" si="10"/>
        <v>3.2351493272070888</v>
      </c>
      <c r="AC9">
        <v>99</v>
      </c>
      <c r="AD9">
        <v>107</v>
      </c>
      <c r="AE9">
        <v>93</v>
      </c>
      <c r="AF9" s="23">
        <v>2054</v>
      </c>
      <c r="AG9" s="23">
        <v>2342</v>
      </c>
      <c r="AH9" s="9" t="s">
        <v>44</v>
      </c>
    </row>
    <row r="10" spans="1:34" x14ac:dyDescent="0.25">
      <c r="A10" s="15">
        <v>38868</v>
      </c>
      <c r="B10" s="15">
        <v>49762</v>
      </c>
      <c r="C10" s="15">
        <v>43750</v>
      </c>
      <c r="D10" s="15">
        <v>38683</v>
      </c>
      <c r="E10" s="27">
        <f t="shared" si="11"/>
        <v>-5067</v>
      </c>
      <c r="F10" s="26">
        <f t="shared" si="12"/>
        <v>-11.581714285714286</v>
      </c>
      <c r="G10" s="51">
        <f t="shared" si="7"/>
        <v>-185</v>
      </c>
      <c r="H10" s="13">
        <v>23650</v>
      </c>
      <c r="I10" s="13">
        <v>41400</v>
      </c>
      <c r="J10" s="13">
        <v>35040</v>
      </c>
      <c r="K10" s="13">
        <v>56113</v>
      </c>
      <c r="L10" s="22">
        <f t="shared" si="2"/>
        <v>21073</v>
      </c>
      <c r="M10" s="14">
        <v>12825</v>
      </c>
      <c r="N10" s="14">
        <v>11992</v>
      </c>
      <c r="O10" s="14">
        <v>16874</v>
      </c>
      <c r="P10" s="14">
        <v>13070</v>
      </c>
      <c r="Q10" s="29">
        <f t="shared" si="3"/>
        <v>-3804</v>
      </c>
      <c r="R10" s="24">
        <f t="shared" si="8"/>
        <v>-22.543558136778476</v>
      </c>
      <c r="S10" s="31">
        <f t="shared" si="13"/>
        <v>33.787451852234831</v>
      </c>
      <c r="T10" s="34">
        <v>1953</v>
      </c>
      <c r="U10" s="34">
        <v>2105</v>
      </c>
      <c r="V10" s="34">
        <v>2077</v>
      </c>
      <c r="W10" s="34">
        <v>1653</v>
      </c>
      <c r="X10" s="22">
        <f t="shared" si="5"/>
        <v>-424</v>
      </c>
      <c r="Y10" s="25">
        <f t="shared" si="6"/>
        <v>23.401693889897157</v>
      </c>
      <c r="Z10" s="10">
        <v>13958</v>
      </c>
      <c r="AA10" s="26">
        <f t="shared" si="9"/>
        <v>11.842670869752114</v>
      </c>
      <c r="AB10" s="52">
        <f t="shared" si="10"/>
        <v>2.771385585327411</v>
      </c>
      <c r="AC10">
        <v>53</v>
      </c>
      <c r="AD10">
        <v>59</v>
      </c>
      <c r="AE10">
        <v>117</v>
      </c>
      <c r="AF10" s="23">
        <v>1476</v>
      </c>
      <c r="AG10" s="23">
        <v>2755</v>
      </c>
      <c r="AH10" s="9" t="s">
        <v>48</v>
      </c>
    </row>
    <row r="11" spans="1:34" x14ac:dyDescent="0.25">
      <c r="A11" s="15">
        <v>20798</v>
      </c>
      <c r="B11" s="15">
        <v>17938</v>
      </c>
      <c r="C11" s="15">
        <v>18429</v>
      </c>
      <c r="D11" s="15">
        <v>17100</v>
      </c>
      <c r="E11" s="27">
        <f t="shared" si="11"/>
        <v>-1329</v>
      </c>
      <c r="F11" s="26">
        <f t="shared" si="12"/>
        <v>-7.2114601986000322</v>
      </c>
      <c r="G11" s="51">
        <f t="shared" si="7"/>
        <v>-3698</v>
      </c>
      <c r="H11" s="13">
        <v>14844</v>
      </c>
      <c r="I11" s="13">
        <v>14108</v>
      </c>
      <c r="J11" s="13">
        <v>12343</v>
      </c>
      <c r="K11" s="13">
        <v>15021</v>
      </c>
      <c r="L11" s="22">
        <f t="shared" si="2"/>
        <v>2678</v>
      </c>
      <c r="M11" s="14">
        <v>5982</v>
      </c>
      <c r="N11" s="14">
        <v>4441</v>
      </c>
      <c r="O11" s="14">
        <v>7710</v>
      </c>
      <c r="P11" s="14">
        <v>5230</v>
      </c>
      <c r="Q11" s="29">
        <f t="shared" si="3"/>
        <v>-2480</v>
      </c>
      <c r="R11" s="24">
        <f t="shared" si="8"/>
        <v>-32.166018158236056</v>
      </c>
      <c r="S11" s="31">
        <f t="shared" si="13"/>
        <v>30.584795321637426</v>
      </c>
      <c r="T11" s="34">
        <v>546</v>
      </c>
      <c r="U11" s="34">
        <v>511</v>
      </c>
      <c r="V11" s="34">
        <v>466</v>
      </c>
      <c r="W11" s="34">
        <v>461</v>
      </c>
      <c r="X11" s="22">
        <f t="shared" si="5"/>
        <v>-5</v>
      </c>
      <c r="Y11" s="25">
        <f t="shared" si="6"/>
        <v>37.093275488069416</v>
      </c>
      <c r="Z11" s="10">
        <v>3930</v>
      </c>
      <c r="AA11" s="26">
        <f t="shared" si="9"/>
        <v>11.73027989821883</v>
      </c>
      <c r="AB11" s="52">
        <f t="shared" si="10"/>
        <v>4.3511450381679388</v>
      </c>
      <c r="AC11">
        <v>42</v>
      </c>
      <c r="AD11">
        <v>18</v>
      </c>
      <c r="AE11">
        <v>25</v>
      </c>
      <c r="AF11" s="23">
        <v>480</v>
      </c>
      <c r="AG11" s="23">
        <v>480</v>
      </c>
      <c r="AH11" t="s">
        <v>49</v>
      </c>
    </row>
    <row r="12" spans="1:34" x14ac:dyDescent="0.25">
      <c r="A12" s="15">
        <v>72616</v>
      </c>
      <c r="B12" s="15">
        <v>73420</v>
      </c>
      <c r="C12" s="15">
        <v>72734</v>
      </c>
      <c r="D12" s="15">
        <v>74672</v>
      </c>
      <c r="E12" s="27">
        <f t="shared" si="11"/>
        <v>1938</v>
      </c>
      <c r="F12" s="26">
        <f t="shared" si="12"/>
        <v>2.6645035334231584</v>
      </c>
      <c r="G12" s="51">
        <f t="shared" si="7"/>
        <v>2056</v>
      </c>
      <c r="H12" s="13">
        <v>28000</v>
      </c>
      <c r="I12" s="13">
        <v>30000</v>
      </c>
      <c r="J12" s="13">
        <v>30000</v>
      </c>
      <c r="K12" s="13">
        <v>36000</v>
      </c>
      <c r="L12" s="22">
        <f t="shared" si="2"/>
        <v>6000</v>
      </c>
      <c r="M12" s="14">
        <v>51111</v>
      </c>
      <c r="N12" s="14">
        <v>51558</v>
      </c>
      <c r="O12" s="14">
        <v>56150</v>
      </c>
      <c r="P12" s="14">
        <v>57872</v>
      </c>
      <c r="Q12" s="29">
        <f t="shared" si="3"/>
        <v>1722</v>
      </c>
      <c r="R12" s="24">
        <f t="shared" si="8"/>
        <v>3.066785396260018</v>
      </c>
      <c r="S12" s="31">
        <f t="shared" si="13"/>
        <v>77.501607028069429</v>
      </c>
      <c r="T12" s="34">
        <v>2621</v>
      </c>
      <c r="U12" s="34">
        <v>2435</v>
      </c>
      <c r="V12" s="34">
        <v>2500</v>
      </c>
      <c r="W12" s="34">
        <v>2500</v>
      </c>
      <c r="X12" s="22">
        <f t="shared" si="5"/>
        <v>0</v>
      </c>
      <c r="Y12" s="25">
        <f t="shared" si="6"/>
        <v>29.8688</v>
      </c>
      <c r="Z12" s="10">
        <v>16424</v>
      </c>
      <c r="AA12" s="26">
        <f t="shared" si="9"/>
        <v>15.221626887481735</v>
      </c>
      <c r="AB12" s="52">
        <f t="shared" si="10"/>
        <v>4.5465172917681445</v>
      </c>
      <c r="AC12">
        <v>317</v>
      </c>
      <c r="AD12">
        <v>310</v>
      </c>
      <c r="AE12">
        <v>310</v>
      </c>
      <c r="AF12" s="23">
        <v>7000</v>
      </c>
      <c r="AG12" s="23">
        <v>7000</v>
      </c>
      <c r="AH12" t="s">
        <v>50</v>
      </c>
    </row>
    <row r="13" spans="1:34" x14ac:dyDescent="0.25">
      <c r="A13" s="15">
        <v>12834</v>
      </c>
      <c r="B13" s="15">
        <v>12086</v>
      </c>
      <c r="C13" s="15">
        <v>12380</v>
      </c>
      <c r="D13" s="15">
        <v>13417</v>
      </c>
      <c r="E13" s="27">
        <f t="shared" si="11"/>
        <v>1037</v>
      </c>
      <c r="F13" s="26">
        <f t="shared" si="12"/>
        <v>8.3764135702746358</v>
      </c>
      <c r="G13" s="51">
        <f t="shared" si="7"/>
        <v>583</v>
      </c>
      <c r="H13" s="13">
        <v>25156</v>
      </c>
      <c r="I13" s="13">
        <v>25193</v>
      </c>
      <c r="J13" s="13">
        <v>19166</v>
      </c>
      <c r="K13" s="13">
        <v>15348</v>
      </c>
      <c r="L13" s="22">
        <f t="shared" si="2"/>
        <v>-3818</v>
      </c>
      <c r="M13" s="14">
        <v>4932</v>
      </c>
      <c r="N13" s="14">
        <v>5005</v>
      </c>
      <c r="O13" s="14">
        <v>4569</v>
      </c>
      <c r="P13" s="14">
        <v>4536</v>
      </c>
      <c r="Q13" s="29">
        <f t="shared" si="3"/>
        <v>-33</v>
      </c>
      <c r="R13" s="24">
        <f t="shared" si="8"/>
        <v>-0.72225869993434011</v>
      </c>
      <c r="S13" s="31">
        <f t="shared" si="13"/>
        <v>33.807855705448311</v>
      </c>
      <c r="T13" s="34">
        <v>1229</v>
      </c>
      <c r="U13" s="34">
        <v>1171</v>
      </c>
      <c r="V13" s="34">
        <v>1190</v>
      </c>
      <c r="W13" s="34">
        <v>1261</v>
      </c>
      <c r="X13" s="22">
        <f t="shared" si="5"/>
        <v>71</v>
      </c>
      <c r="Y13" s="25">
        <f t="shared" si="6"/>
        <v>10.639968279143536</v>
      </c>
      <c r="Z13" s="10">
        <v>6225</v>
      </c>
      <c r="AA13" s="26">
        <f t="shared" si="9"/>
        <v>20.257028112449799</v>
      </c>
      <c r="AB13" s="52">
        <f t="shared" si="10"/>
        <v>2.1553413654618474</v>
      </c>
      <c r="AC13">
        <v>52</v>
      </c>
      <c r="AD13">
        <v>27</v>
      </c>
      <c r="AE13">
        <v>25</v>
      </c>
      <c r="AF13" s="23">
        <v>482</v>
      </c>
      <c r="AG13" s="23">
        <v>502</v>
      </c>
      <c r="AH13" t="s">
        <v>52</v>
      </c>
    </row>
    <row r="14" spans="1:34" x14ac:dyDescent="0.25">
      <c r="A14" s="15">
        <v>24923</v>
      </c>
      <c r="B14" s="15">
        <v>25905</v>
      </c>
      <c r="C14" s="15">
        <v>26327</v>
      </c>
      <c r="D14" s="15">
        <v>25139</v>
      </c>
      <c r="E14" s="27">
        <f t="shared" si="11"/>
        <v>-1188</v>
      </c>
      <c r="F14" s="26">
        <f t="shared" si="12"/>
        <v>-4.5124776845064005</v>
      </c>
      <c r="G14" s="51">
        <f t="shared" si="7"/>
        <v>216</v>
      </c>
      <c r="H14" s="13">
        <v>28843</v>
      </c>
      <c r="I14" s="13">
        <v>27201</v>
      </c>
      <c r="J14" s="13">
        <v>27042</v>
      </c>
      <c r="K14" s="13">
        <v>31263</v>
      </c>
      <c r="L14" s="22">
        <f t="shared" si="2"/>
        <v>4221</v>
      </c>
      <c r="M14" s="14">
        <v>6777</v>
      </c>
      <c r="N14" s="14">
        <v>6937</v>
      </c>
      <c r="O14" s="14">
        <v>10626</v>
      </c>
      <c r="P14" s="14">
        <v>9999</v>
      </c>
      <c r="Q14" s="29">
        <f t="shared" si="3"/>
        <v>-627</v>
      </c>
      <c r="R14" s="24">
        <f t="shared" si="8"/>
        <v>-5.9006211180124222</v>
      </c>
      <c r="S14" s="31">
        <f t="shared" si="13"/>
        <v>39.774851823859343</v>
      </c>
      <c r="T14" s="34">
        <v>1722</v>
      </c>
      <c r="U14" s="34">
        <v>1716</v>
      </c>
      <c r="V14" s="34">
        <v>1463</v>
      </c>
      <c r="W14" s="34">
        <v>1758</v>
      </c>
      <c r="X14" s="22">
        <f t="shared" si="5"/>
        <v>295</v>
      </c>
      <c r="Y14" s="25">
        <f t="shared" si="6"/>
        <v>14.299772468714448</v>
      </c>
      <c r="Z14" s="10">
        <v>6970</v>
      </c>
      <c r="AA14" s="26">
        <f t="shared" si="9"/>
        <v>25.222381635581062</v>
      </c>
      <c r="AB14" s="52">
        <f t="shared" si="10"/>
        <v>3.6067431850789098</v>
      </c>
      <c r="AC14">
        <v>70</v>
      </c>
      <c r="AD14">
        <v>52</v>
      </c>
      <c r="AE14">
        <v>91</v>
      </c>
      <c r="AF14" s="23">
        <v>1707</v>
      </c>
      <c r="AG14" s="23">
        <v>2235</v>
      </c>
      <c r="AH14" t="s">
        <v>57</v>
      </c>
    </row>
    <row r="15" spans="1:34" x14ac:dyDescent="0.25">
      <c r="A15" s="15">
        <v>34525</v>
      </c>
      <c r="B15" s="15">
        <v>32960</v>
      </c>
      <c r="C15" s="15">
        <v>35550</v>
      </c>
      <c r="D15" s="15">
        <v>35718</v>
      </c>
      <c r="E15" s="27">
        <f t="shared" si="11"/>
        <v>168</v>
      </c>
      <c r="F15" s="26">
        <f t="shared" si="12"/>
        <v>0.47257383966244726</v>
      </c>
      <c r="G15" s="51">
        <f t="shared" si="7"/>
        <v>1193</v>
      </c>
      <c r="H15" s="13">
        <v>32300</v>
      </c>
      <c r="I15" s="13">
        <v>28900</v>
      </c>
      <c r="J15" s="13">
        <v>31200</v>
      </c>
      <c r="K15" s="13">
        <v>30813</v>
      </c>
      <c r="L15" s="22">
        <f t="shared" si="2"/>
        <v>-387</v>
      </c>
      <c r="M15" s="14">
        <v>10946</v>
      </c>
      <c r="N15" s="14">
        <v>13830</v>
      </c>
      <c r="O15" s="14">
        <v>15815</v>
      </c>
      <c r="P15" s="14">
        <v>13200</v>
      </c>
      <c r="Q15" s="29">
        <f t="shared" si="3"/>
        <v>-2615</v>
      </c>
      <c r="R15" s="24">
        <f t="shared" si="8"/>
        <v>-16.534935188112552</v>
      </c>
      <c r="S15" s="31">
        <f t="shared" si="13"/>
        <v>36.95615655971779</v>
      </c>
      <c r="T15" s="34">
        <v>1967</v>
      </c>
      <c r="U15" s="34">
        <v>2083</v>
      </c>
      <c r="V15" s="34">
        <v>1758</v>
      </c>
      <c r="W15" s="34">
        <v>2176</v>
      </c>
      <c r="X15" s="22">
        <f t="shared" si="5"/>
        <v>418</v>
      </c>
      <c r="Y15" s="25">
        <f t="shared" si="6"/>
        <v>16.414522058823529</v>
      </c>
      <c r="Z15" s="10">
        <v>11933</v>
      </c>
      <c r="AA15" s="26">
        <f t="shared" si="9"/>
        <v>18.235146233135005</v>
      </c>
      <c r="AB15" s="52">
        <f t="shared" si="10"/>
        <v>2.993212100896673</v>
      </c>
      <c r="AC15">
        <v>72</v>
      </c>
      <c r="AD15" s="39">
        <v>72</v>
      </c>
      <c r="AE15" s="39">
        <v>18</v>
      </c>
      <c r="AF15" s="23">
        <v>1500</v>
      </c>
      <c r="AG15" s="23">
        <v>435</v>
      </c>
      <c r="AH15" t="s">
        <v>58</v>
      </c>
    </row>
    <row r="16" spans="1:34" x14ac:dyDescent="0.25">
      <c r="A16" s="15">
        <v>2953</v>
      </c>
      <c r="B16" s="15">
        <v>2587</v>
      </c>
      <c r="C16" s="15">
        <v>2480</v>
      </c>
      <c r="D16" s="15">
        <v>2245</v>
      </c>
      <c r="E16" s="27">
        <f t="shared" si="11"/>
        <v>-235</v>
      </c>
      <c r="F16" s="26">
        <f t="shared" si="12"/>
        <v>-9.4758064516129039</v>
      </c>
      <c r="G16" s="51">
        <f t="shared" si="7"/>
        <v>-708</v>
      </c>
      <c r="H16" s="13">
        <v>815</v>
      </c>
      <c r="I16" s="13">
        <v>814</v>
      </c>
      <c r="J16" s="13">
        <v>934</v>
      </c>
      <c r="K16" s="13">
        <v>839</v>
      </c>
      <c r="L16" s="22">
        <f t="shared" si="2"/>
        <v>-95</v>
      </c>
      <c r="M16" s="14">
        <v>384</v>
      </c>
      <c r="N16" s="14">
        <v>328</v>
      </c>
      <c r="O16" s="14">
        <v>258</v>
      </c>
      <c r="P16" s="14">
        <v>252</v>
      </c>
      <c r="Q16" s="29">
        <f t="shared" si="3"/>
        <v>-6</v>
      </c>
      <c r="R16" s="24">
        <f t="shared" si="8"/>
        <v>-2.3255813953488373</v>
      </c>
      <c r="S16" s="31">
        <f t="shared" si="13"/>
        <v>11.224944320712694</v>
      </c>
      <c r="T16" s="34">
        <v>76</v>
      </c>
      <c r="U16" s="34">
        <v>71</v>
      </c>
      <c r="V16" s="34">
        <v>83</v>
      </c>
      <c r="W16" s="34">
        <v>77</v>
      </c>
      <c r="X16" s="22">
        <f t="shared" si="5"/>
        <v>-6</v>
      </c>
      <c r="Y16" s="25">
        <f t="shared" si="6"/>
        <v>29.155844155844157</v>
      </c>
      <c r="Z16" s="10">
        <v>967</v>
      </c>
      <c r="AA16" s="26">
        <f t="shared" si="9"/>
        <v>7.9627714581178903</v>
      </c>
      <c r="AB16" s="52">
        <f t="shared" si="10"/>
        <v>2.3216132368148914</v>
      </c>
      <c r="AC16">
        <v>0</v>
      </c>
      <c r="AD16">
        <v>0</v>
      </c>
      <c r="AE16">
        <v>1</v>
      </c>
      <c r="AF16" s="23">
        <v>0</v>
      </c>
      <c r="AG16" s="23">
        <v>44</v>
      </c>
      <c r="AH16" s="9" t="s">
        <v>59</v>
      </c>
    </row>
    <row r="17" spans="1:34" x14ac:dyDescent="0.25">
      <c r="A17" s="15">
        <v>9568</v>
      </c>
      <c r="B17" s="15">
        <v>9100</v>
      </c>
      <c r="C17" s="15">
        <v>5210</v>
      </c>
      <c r="D17" s="15">
        <v>10449</v>
      </c>
      <c r="E17" s="27">
        <f t="shared" si="11"/>
        <v>5239</v>
      </c>
      <c r="F17" s="26">
        <f t="shared" si="12"/>
        <v>100.55662188099808</v>
      </c>
      <c r="G17" s="51">
        <f t="shared" si="7"/>
        <v>881</v>
      </c>
      <c r="H17" s="13">
        <v>3507</v>
      </c>
      <c r="I17" s="13">
        <v>7180</v>
      </c>
      <c r="J17" s="13">
        <v>2898</v>
      </c>
      <c r="K17" s="13">
        <v>7319</v>
      </c>
      <c r="L17" s="22">
        <f t="shared" si="2"/>
        <v>4421</v>
      </c>
      <c r="M17" s="14">
        <v>4378</v>
      </c>
      <c r="N17" s="14">
        <v>4551</v>
      </c>
      <c r="O17" s="14">
        <v>2246</v>
      </c>
      <c r="P17" s="14">
        <v>5606</v>
      </c>
      <c r="Q17" s="29">
        <f t="shared" si="3"/>
        <v>3360</v>
      </c>
      <c r="R17" s="24">
        <f t="shared" si="8"/>
        <v>149.5992876224399</v>
      </c>
      <c r="S17" s="31">
        <f t="shared" si="13"/>
        <v>53.651067087759593</v>
      </c>
      <c r="T17" s="34">
        <v>1413</v>
      </c>
      <c r="U17" s="34">
        <v>345</v>
      </c>
      <c r="V17" s="34">
        <v>338</v>
      </c>
      <c r="W17" s="34">
        <v>411</v>
      </c>
      <c r="X17" s="22">
        <f t="shared" si="5"/>
        <v>73</v>
      </c>
      <c r="Y17" s="25">
        <f t="shared" si="6"/>
        <v>25.423357664233578</v>
      </c>
      <c r="Z17" s="10">
        <v>2541</v>
      </c>
      <c r="AA17" s="26">
        <f t="shared" si="9"/>
        <v>16.174734356552538</v>
      </c>
      <c r="AB17" s="52">
        <f t="shared" si="10"/>
        <v>4.112160566706021</v>
      </c>
      <c r="AC17">
        <v>4</v>
      </c>
      <c r="AD17">
        <v>4</v>
      </c>
      <c r="AE17">
        <v>15</v>
      </c>
      <c r="AF17" s="23">
        <v>188</v>
      </c>
      <c r="AG17" s="23">
        <v>378</v>
      </c>
      <c r="AH17" s="9" t="s">
        <v>61</v>
      </c>
    </row>
    <row r="18" spans="1:34" x14ac:dyDescent="0.25">
      <c r="A18" s="15">
        <v>1556</v>
      </c>
      <c r="B18" s="15">
        <v>1588</v>
      </c>
      <c r="C18" s="15">
        <v>1832</v>
      </c>
      <c r="D18" s="15">
        <v>1832</v>
      </c>
      <c r="E18" s="27">
        <f t="shared" si="11"/>
        <v>0</v>
      </c>
      <c r="F18" s="26">
        <f t="shared" si="12"/>
        <v>0</v>
      </c>
      <c r="G18" s="51">
        <f t="shared" si="7"/>
        <v>276</v>
      </c>
      <c r="H18" s="13">
        <v>473</v>
      </c>
      <c r="I18" s="13">
        <v>400</v>
      </c>
      <c r="J18" s="13">
        <v>400</v>
      </c>
      <c r="K18" s="13">
        <v>400</v>
      </c>
      <c r="L18" s="22">
        <f t="shared" si="2"/>
        <v>0</v>
      </c>
      <c r="M18" s="14">
        <v>127</v>
      </c>
      <c r="N18" s="14">
        <v>190</v>
      </c>
      <c r="O18" s="14">
        <v>235</v>
      </c>
      <c r="P18" s="14">
        <v>235</v>
      </c>
      <c r="Q18" s="29">
        <f t="shared" si="3"/>
        <v>0</v>
      </c>
      <c r="R18" s="24">
        <f t="shared" si="8"/>
        <v>0</v>
      </c>
      <c r="S18" s="31">
        <f t="shared" si="13"/>
        <v>12.827510917030567</v>
      </c>
      <c r="T18" s="34">
        <v>37</v>
      </c>
      <c r="U18" s="34">
        <v>0</v>
      </c>
      <c r="V18" s="34">
        <v>30</v>
      </c>
      <c r="W18" s="34">
        <v>30</v>
      </c>
      <c r="X18" s="22">
        <f t="shared" si="5"/>
        <v>0</v>
      </c>
      <c r="Y18" s="25">
        <f t="shared" si="6"/>
        <v>61.06666666666667</v>
      </c>
      <c r="Z18" s="10">
        <v>953</v>
      </c>
      <c r="AA18" s="26">
        <f t="shared" si="9"/>
        <v>3.147953830010493</v>
      </c>
      <c r="AB18" s="52">
        <f t="shared" si="10"/>
        <v>1.9223504721930744</v>
      </c>
      <c r="AC18">
        <v>1</v>
      </c>
      <c r="AD18">
        <v>0</v>
      </c>
      <c r="AE18">
        <v>0</v>
      </c>
      <c r="AF18" s="23">
        <v>0</v>
      </c>
      <c r="AG18" s="23">
        <v>0</v>
      </c>
      <c r="AH18" t="s">
        <v>62</v>
      </c>
    </row>
    <row r="19" spans="1:34" x14ac:dyDescent="0.25">
      <c r="A19" s="15">
        <v>28504</v>
      </c>
      <c r="B19" s="15">
        <v>25140</v>
      </c>
      <c r="C19" s="15">
        <v>29997</v>
      </c>
      <c r="D19" s="15">
        <v>33596</v>
      </c>
      <c r="E19" s="27">
        <f t="shared" si="11"/>
        <v>3599</v>
      </c>
      <c r="F19" s="26">
        <f t="shared" si="12"/>
        <v>11.997866453311998</v>
      </c>
      <c r="G19" s="51">
        <f t="shared" si="7"/>
        <v>5092</v>
      </c>
      <c r="H19" s="13">
        <v>16587</v>
      </c>
      <c r="I19" s="13">
        <v>14128</v>
      </c>
      <c r="J19" s="13">
        <v>10000</v>
      </c>
      <c r="K19" s="13">
        <v>21500</v>
      </c>
      <c r="L19" s="22">
        <f t="shared" si="2"/>
        <v>11500</v>
      </c>
      <c r="M19" s="14">
        <v>10935</v>
      </c>
      <c r="N19" s="14">
        <v>9992</v>
      </c>
      <c r="O19" s="14">
        <v>12725</v>
      </c>
      <c r="P19" s="14">
        <v>15903</v>
      </c>
      <c r="Q19" s="29">
        <f t="shared" si="3"/>
        <v>3178</v>
      </c>
      <c r="R19" s="24">
        <f t="shared" si="8"/>
        <v>24.974459724950883</v>
      </c>
      <c r="S19" s="31">
        <f t="shared" si="13"/>
        <v>47.335992380045241</v>
      </c>
      <c r="T19" s="34">
        <v>1174</v>
      </c>
      <c r="U19" s="34">
        <v>1057</v>
      </c>
      <c r="V19" s="34">
        <v>1214</v>
      </c>
      <c r="W19" s="34">
        <v>1249</v>
      </c>
      <c r="X19" s="22">
        <f t="shared" si="5"/>
        <v>35</v>
      </c>
      <c r="Y19" s="25">
        <f t="shared" si="6"/>
        <v>26.898318654923941</v>
      </c>
      <c r="Z19" s="10">
        <v>5663</v>
      </c>
      <c r="AA19" s="26">
        <f t="shared" si="9"/>
        <v>22.055447642592267</v>
      </c>
      <c r="AB19" s="52">
        <f t="shared" si="10"/>
        <v>5.9325445876743776</v>
      </c>
      <c r="AC19">
        <v>40</v>
      </c>
      <c r="AD19">
        <v>14</v>
      </c>
      <c r="AE19">
        <v>70</v>
      </c>
      <c r="AF19" s="23">
        <v>600</v>
      </c>
      <c r="AG19" s="23">
        <v>2352</v>
      </c>
      <c r="AH19" s="9" t="s">
        <v>63</v>
      </c>
    </row>
    <row r="20" spans="1:34" x14ac:dyDescent="0.25">
      <c r="A20" s="15">
        <v>2173</v>
      </c>
      <c r="B20" s="15">
        <v>1659</v>
      </c>
      <c r="C20" s="15">
        <v>1631</v>
      </c>
      <c r="D20" s="15">
        <v>1700</v>
      </c>
      <c r="E20" s="27">
        <f t="shared" si="11"/>
        <v>69</v>
      </c>
      <c r="F20" s="26">
        <f t="shared" si="12"/>
        <v>4.2305334150827711</v>
      </c>
      <c r="G20" s="51">
        <f t="shared" si="7"/>
        <v>-473</v>
      </c>
      <c r="H20" s="13">
        <v>2300</v>
      </c>
      <c r="I20" s="13">
        <v>1000</v>
      </c>
      <c r="J20" s="13">
        <v>700</v>
      </c>
      <c r="K20" s="13">
        <v>1000</v>
      </c>
      <c r="L20" s="22">
        <f t="shared" si="2"/>
        <v>300</v>
      </c>
      <c r="M20" s="14">
        <v>971</v>
      </c>
      <c r="N20" s="14">
        <v>837</v>
      </c>
      <c r="O20" s="14">
        <v>732</v>
      </c>
      <c r="P20" s="14">
        <v>900</v>
      </c>
      <c r="Q20" s="29">
        <f t="shared" si="3"/>
        <v>168</v>
      </c>
      <c r="R20" s="24">
        <f t="shared" si="8"/>
        <v>22.950819672131146</v>
      </c>
      <c r="S20" s="31">
        <f t="shared" si="13"/>
        <v>52.941176470588232</v>
      </c>
      <c r="T20" s="35">
        <v>80</v>
      </c>
      <c r="U20" s="35">
        <v>89</v>
      </c>
      <c r="V20" s="35">
        <v>94</v>
      </c>
      <c r="W20" s="35">
        <v>100</v>
      </c>
      <c r="X20" s="22">
        <f t="shared" si="5"/>
        <v>6</v>
      </c>
      <c r="Y20" s="25">
        <f t="shared" si="6"/>
        <v>17</v>
      </c>
      <c r="Z20" s="10">
        <v>474</v>
      </c>
      <c r="AA20" s="26">
        <f t="shared" si="9"/>
        <v>21.09704641350211</v>
      </c>
      <c r="AB20" s="52">
        <f t="shared" si="10"/>
        <v>3.5864978902953588</v>
      </c>
      <c r="AC20">
        <v>6</v>
      </c>
      <c r="AD20">
        <v>4</v>
      </c>
      <c r="AE20">
        <v>5</v>
      </c>
      <c r="AF20" s="23">
        <v>180</v>
      </c>
      <c r="AG20" s="23">
        <v>200</v>
      </c>
      <c r="AH20" s="68" t="s">
        <v>64</v>
      </c>
    </row>
    <row r="21" spans="1:34" x14ac:dyDescent="0.25">
      <c r="A21" s="15">
        <v>42215</v>
      </c>
      <c r="B21" s="15">
        <v>39670</v>
      </c>
      <c r="C21" s="15">
        <v>40050</v>
      </c>
      <c r="D21" s="15">
        <v>41277</v>
      </c>
      <c r="E21" s="27">
        <f t="shared" si="11"/>
        <v>1227</v>
      </c>
      <c r="F21" s="26">
        <f t="shared" si="12"/>
        <v>3.0636704119850187</v>
      </c>
      <c r="G21" s="51">
        <f t="shared" si="7"/>
        <v>-938</v>
      </c>
      <c r="H21" s="13">
        <v>20000</v>
      </c>
      <c r="I21" s="13">
        <v>20000</v>
      </c>
      <c r="J21" s="13">
        <v>23000</v>
      </c>
      <c r="K21" s="13">
        <v>24000</v>
      </c>
      <c r="L21" s="22">
        <f t="shared" si="2"/>
        <v>1000</v>
      </c>
      <c r="M21" s="14">
        <v>21506</v>
      </c>
      <c r="N21" s="14">
        <v>19796</v>
      </c>
      <c r="O21" s="14">
        <v>21187</v>
      </c>
      <c r="P21" s="14">
        <v>19206</v>
      </c>
      <c r="Q21" s="29">
        <f t="shared" si="3"/>
        <v>-1981</v>
      </c>
      <c r="R21" s="24">
        <f t="shared" si="8"/>
        <v>-9.3500731580686267</v>
      </c>
      <c r="S21" s="31">
        <f t="shared" si="13"/>
        <v>46.529544298277493</v>
      </c>
      <c r="T21" s="35">
        <v>1276</v>
      </c>
      <c r="U21" s="35">
        <v>1321</v>
      </c>
      <c r="V21" s="35">
        <v>1377</v>
      </c>
      <c r="W21" s="35">
        <v>1487</v>
      </c>
      <c r="X21" s="22">
        <f t="shared" si="5"/>
        <v>110</v>
      </c>
      <c r="Y21" s="25">
        <f t="shared" si="6"/>
        <v>27.758574310692669</v>
      </c>
      <c r="Z21" s="10">
        <v>8142</v>
      </c>
      <c r="AA21" s="26">
        <f t="shared" si="9"/>
        <v>18.263325964136577</v>
      </c>
      <c r="AB21" s="52">
        <f t="shared" si="10"/>
        <v>5.0696389093588801</v>
      </c>
      <c r="AC21">
        <v>118</v>
      </c>
      <c r="AD21">
        <v>36</v>
      </c>
      <c r="AE21">
        <v>51</v>
      </c>
      <c r="AF21" s="23">
        <v>1072</v>
      </c>
      <c r="AG21" s="23">
        <v>1300</v>
      </c>
      <c r="AH21" t="s">
        <v>66</v>
      </c>
    </row>
    <row r="22" spans="1:34" x14ac:dyDescent="0.25">
      <c r="A22" s="15">
        <v>787</v>
      </c>
      <c r="B22" s="15">
        <v>928</v>
      </c>
      <c r="C22" s="15">
        <v>759</v>
      </c>
      <c r="D22" s="15">
        <v>1119</v>
      </c>
      <c r="E22" s="27">
        <f t="shared" si="11"/>
        <v>360</v>
      </c>
      <c r="F22" s="26">
        <f t="shared" si="12"/>
        <v>47.430830039525695</v>
      </c>
      <c r="G22" s="51">
        <f t="shared" si="7"/>
        <v>332</v>
      </c>
      <c r="H22" s="13">
        <v>0</v>
      </c>
      <c r="I22" s="13">
        <v>0</v>
      </c>
      <c r="J22" s="13">
        <v>500</v>
      </c>
      <c r="K22" s="13">
        <v>1620</v>
      </c>
      <c r="L22" s="22">
        <f t="shared" si="2"/>
        <v>1120</v>
      </c>
      <c r="M22" s="14">
        <v>599</v>
      </c>
      <c r="N22" s="14">
        <v>769</v>
      </c>
      <c r="O22" s="14">
        <v>682</v>
      </c>
      <c r="P22" s="14">
        <v>922</v>
      </c>
      <c r="Q22" s="29">
        <f t="shared" si="3"/>
        <v>240</v>
      </c>
      <c r="R22" s="24">
        <f t="shared" si="8"/>
        <v>35.190615835777123</v>
      </c>
      <c r="S22" s="31">
        <f t="shared" si="13"/>
        <v>82.39499553172476</v>
      </c>
      <c r="T22" s="35">
        <v>3</v>
      </c>
      <c r="U22" s="35">
        <v>3</v>
      </c>
      <c r="V22" s="35">
        <v>85</v>
      </c>
      <c r="W22" s="35">
        <v>109</v>
      </c>
      <c r="X22" s="22">
        <f t="shared" si="5"/>
        <v>24</v>
      </c>
      <c r="Y22" s="25">
        <f t="shared" si="6"/>
        <v>10.26605504587156</v>
      </c>
      <c r="Z22" s="10">
        <v>987</v>
      </c>
      <c r="AA22" s="26">
        <f t="shared" si="9"/>
        <v>11.043566362715298</v>
      </c>
      <c r="AB22" s="52">
        <f t="shared" si="10"/>
        <v>1.1337386018237081</v>
      </c>
      <c r="AC22">
        <v>1</v>
      </c>
      <c r="AD22">
        <v>1</v>
      </c>
      <c r="AE22">
        <v>6</v>
      </c>
      <c r="AF22" s="23">
        <v>20</v>
      </c>
      <c r="AG22" s="23">
        <v>226</v>
      </c>
      <c r="AH22" s="9" t="s">
        <v>67</v>
      </c>
    </row>
    <row r="23" spans="1:34" x14ac:dyDescent="0.25">
      <c r="A23" s="11">
        <v>1023220</v>
      </c>
      <c r="B23" s="11">
        <v>988018</v>
      </c>
      <c r="C23" s="11">
        <v>1043340</v>
      </c>
      <c r="D23" s="11">
        <v>1043385</v>
      </c>
      <c r="E23" s="27">
        <f t="shared" si="11"/>
        <v>45</v>
      </c>
      <c r="F23" s="26">
        <f t="shared" si="12"/>
        <v>4.3130714819713612E-3</v>
      </c>
      <c r="G23" s="51">
        <f t="shared" si="7"/>
        <v>20165</v>
      </c>
      <c r="H23" s="13">
        <v>991749</v>
      </c>
      <c r="I23" s="13">
        <v>935917</v>
      </c>
      <c r="J23" s="13">
        <v>1006709</v>
      </c>
      <c r="K23" s="13">
        <v>1052644</v>
      </c>
      <c r="L23" s="22">
        <f t="shared" si="2"/>
        <v>45935</v>
      </c>
      <c r="M23" s="14">
        <v>382030</v>
      </c>
      <c r="N23" s="14">
        <v>383512</v>
      </c>
      <c r="O23" s="14">
        <v>412106</v>
      </c>
      <c r="P23" s="14">
        <v>465187</v>
      </c>
      <c r="Q23" s="29">
        <f t="shared" si="3"/>
        <v>53081</v>
      </c>
      <c r="R23" s="24">
        <f t="shared" si="8"/>
        <v>12.880423968590605</v>
      </c>
      <c r="S23" s="31">
        <f t="shared" si="13"/>
        <v>44.584405564580671</v>
      </c>
      <c r="T23" s="34">
        <v>41339</v>
      </c>
      <c r="U23" s="34">
        <v>40805</v>
      </c>
      <c r="V23" s="34">
        <v>45282</v>
      </c>
      <c r="W23" s="34">
        <v>41530</v>
      </c>
      <c r="X23" s="22">
        <f t="shared" si="5"/>
        <v>-3752</v>
      </c>
      <c r="Y23" s="25">
        <f t="shared" si="6"/>
        <v>25.123645557428365</v>
      </c>
      <c r="Z23" s="10">
        <v>193501</v>
      </c>
      <c r="AA23" s="26">
        <f t="shared" si="9"/>
        <v>21.462421382835231</v>
      </c>
      <c r="AB23" s="52">
        <f t="shared" si="10"/>
        <v>5.3921426762652391</v>
      </c>
      <c r="AC23">
        <v>1262</v>
      </c>
      <c r="AD23">
        <v>955</v>
      </c>
      <c r="AE23">
        <v>1472</v>
      </c>
      <c r="AF23" s="23">
        <v>30102</v>
      </c>
      <c r="AG23" s="23">
        <v>43228</v>
      </c>
      <c r="AH23" t="s">
        <v>71</v>
      </c>
    </row>
    <row r="24" spans="1:34" x14ac:dyDescent="0.25">
      <c r="A24" s="11">
        <v>6502</v>
      </c>
      <c r="B24" s="11">
        <v>7390</v>
      </c>
      <c r="C24" s="11">
        <v>6525</v>
      </c>
      <c r="D24" s="11">
        <v>6692</v>
      </c>
      <c r="E24" s="27">
        <f t="shared" si="11"/>
        <v>167</v>
      </c>
      <c r="F24" s="26">
        <f t="shared" si="12"/>
        <v>2.5593869731800765</v>
      </c>
      <c r="G24" s="51">
        <f t="shared" si="7"/>
        <v>190</v>
      </c>
      <c r="H24" s="13">
        <v>9200</v>
      </c>
      <c r="I24" s="13">
        <v>8000</v>
      </c>
      <c r="J24" s="13">
        <v>8000</v>
      </c>
      <c r="K24" s="13">
        <v>8000</v>
      </c>
      <c r="L24" s="22">
        <f t="shared" si="2"/>
        <v>0</v>
      </c>
      <c r="M24" s="14">
        <v>2395</v>
      </c>
      <c r="N24" s="14">
        <v>2849</v>
      </c>
      <c r="O24" s="14">
        <v>2852</v>
      </c>
      <c r="P24" s="14">
        <v>1876</v>
      </c>
      <c r="Q24" s="29">
        <f t="shared" si="3"/>
        <v>-976</v>
      </c>
      <c r="R24" s="24">
        <f t="shared" si="8"/>
        <v>-34.221598877980362</v>
      </c>
      <c r="S24" s="31">
        <f t="shared" si="13"/>
        <v>28.03347280334728</v>
      </c>
      <c r="T24" s="34">
        <v>0</v>
      </c>
      <c r="U24" s="34">
        <v>153</v>
      </c>
      <c r="V24" s="34">
        <v>311</v>
      </c>
      <c r="W24" s="34">
        <v>195</v>
      </c>
      <c r="X24" s="22">
        <f t="shared" si="5"/>
        <v>-116</v>
      </c>
      <c r="Y24" s="25">
        <f t="shared" si="6"/>
        <v>34.317948717948717</v>
      </c>
      <c r="Z24" s="10">
        <v>834</v>
      </c>
      <c r="AA24" s="26">
        <f t="shared" si="9"/>
        <v>23.381294964028775</v>
      </c>
      <c r="AB24" s="52">
        <f t="shared" si="10"/>
        <v>8.0239808153477217</v>
      </c>
      <c r="AC24">
        <v>10</v>
      </c>
      <c r="AD24">
        <v>5</v>
      </c>
      <c r="AE24">
        <v>80</v>
      </c>
      <c r="AF24" s="23">
        <v>91</v>
      </c>
      <c r="AG24" s="23">
        <v>769</v>
      </c>
      <c r="AH24" t="s">
        <v>72</v>
      </c>
    </row>
    <row r="25" spans="1:34" x14ac:dyDescent="0.25">
      <c r="A25" s="15">
        <v>19970</v>
      </c>
      <c r="B25" s="15">
        <v>20441</v>
      </c>
      <c r="C25" s="15">
        <v>22020</v>
      </c>
      <c r="D25" s="15">
        <v>22073</v>
      </c>
      <c r="E25" s="27">
        <f t="shared" si="11"/>
        <v>53</v>
      </c>
      <c r="F25" s="26">
        <f t="shared" si="12"/>
        <v>0.24069028156221617</v>
      </c>
      <c r="G25" s="51">
        <f t="shared" si="7"/>
        <v>2103</v>
      </c>
      <c r="H25" s="13">
        <v>40000</v>
      </c>
      <c r="I25" s="13">
        <v>9345</v>
      </c>
      <c r="J25" s="13">
        <v>20000</v>
      </c>
      <c r="K25" s="13">
        <v>22880</v>
      </c>
      <c r="L25" s="22">
        <f t="shared" si="2"/>
        <v>2880</v>
      </c>
      <c r="M25" s="14">
        <v>6501</v>
      </c>
      <c r="N25" s="14">
        <v>8238</v>
      </c>
      <c r="O25" s="14">
        <v>8185</v>
      </c>
      <c r="P25" s="14">
        <v>8855</v>
      </c>
      <c r="Q25" s="29">
        <f t="shared" si="3"/>
        <v>670</v>
      </c>
      <c r="R25" s="24">
        <f t="shared" si="8"/>
        <v>8.185705558949298</v>
      </c>
      <c r="S25" s="31">
        <f t="shared" si="13"/>
        <v>40.116884881982514</v>
      </c>
      <c r="T25" s="34">
        <v>985</v>
      </c>
      <c r="U25" s="34">
        <v>985</v>
      </c>
      <c r="V25" s="34">
        <v>1160</v>
      </c>
      <c r="W25" s="34">
        <v>1106</v>
      </c>
      <c r="X25" s="22">
        <f t="shared" si="5"/>
        <v>-54</v>
      </c>
      <c r="Y25" s="25">
        <f t="shared" si="6"/>
        <v>19.957504520795659</v>
      </c>
      <c r="Z25" s="10">
        <v>5351</v>
      </c>
      <c r="AA25" s="26">
        <f t="shared" si="9"/>
        <v>20.669033825453187</v>
      </c>
      <c r="AB25" s="52">
        <f t="shared" si="10"/>
        <v>4.125023360119604</v>
      </c>
      <c r="AC25">
        <v>57</v>
      </c>
      <c r="AD25">
        <v>69</v>
      </c>
      <c r="AE25">
        <v>83</v>
      </c>
      <c r="AF25" s="23">
        <v>2377</v>
      </c>
      <c r="AG25" s="23">
        <v>2915</v>
      </c>
      <c r="AH25" t="s">
        <v>76</v>
      </c>
    </row>
    <row r="26" spans="1:34" x14ac:dyDescent="0.25">
      <c r="A26" s="15">
        <v>18065</v>
      </c>
      <c r="B26" s="15">
        <v>17064</v>
      </c>
      <c r="C26" s="15">
        <v>15460</v>
      </c>
      <c r="D26" s="15">
        <v>11813</v>
      </c>
      <c r="E26" s="27">
        <f t="shared" si="11"/>
        <v>-3647</v>
      </c>
      <c r="F26" s="26">
        <f t="shared" si="12"/>
        <v>-23.589909443725745</v>
      </c>
      <c r="G26" s="51">
        <f t="shared" si="7"/>
        <v>-6252</v>
      </c>
      <c r="H26" s="13">
        <v>22450</v>
      </c>
      <c r="I26" s="13">
        <v>22100</v>
      </c>
      <c r="J26" s="13">
        <v>22000</v>
      </c>
      <c r="K26" s="13"/>
      <c r="L26" s="22">
        <f t="shared" si="2"/>
        <v>-22000</v>
      </c>
      <c r="M26" s="14">
        <v>9244</v>
      </c>
      <c r="N26" s="14">
        <v>8636</v>
      </c>
      <c r="O26" s="14">
        <v>8003</v>
      </c>
      <c r="P26" s="14">
        <v>5934</v>
      </c>
      <c r="Q26" s="29">
        <f t="shared" si="3"/>
        <v>-2069</v>
      </c>
      <c r="R26" s="24">
        <f t="shared" si="8"/>
        <v>-25.852805198050731</v>
      </c>
      <c r="S26" s="31">
        <f t="shared" si="13"/>
        <v>50.232794379073901</v>
      </c>
      <c r="T26" s="34">
        <v>506</v>
      </c>
      <c r="U26" s="34">
        <v>391</v>
      </c>
      <c r="V26" s="34">
        <v>479</v>
      </c>
      <c r="W26" s="34">
        <v>495</v>
      </c>
      <c r="X26" s="22">
        <f t="shared" si="5"/>
        <v>16</v>
      </c>
      <c r="Y26" s="25">
        <f t="shared" si="6"/>
        <v>23.864646464646466</v>
      </c>
      <c r="Z26" s="10">
        <v>3277</v>
      </c>
      <c r="AA26" s="26">
        <f t="shared" si="9"/>
        <v>15.105279218797682</v>
      </c>
      <c r="AB26" s="52">
        <f t="shared" si="10"/>
        <v>3.6048214830637777</v>
      </c>
      <c r="AC26">
        <v>91</v>
      </c>
      <c r="AD26">
        <v>1</v>
      </c>
      <c r="AE26">
        <v>19</v>
      </c>
      <c r="AF26" s="23">
        <v>8</v>
      </c>
      <c r="AG26" s="23">
        <v>373</v>
      </c>
      <c r="AH26" s="9" t="s">
        <v>77</v>
      </c>
    </row>
    <row r="27" spans="1:34" x14ac:dyDescent="0.25">
      <c r="A27" s="1">
        <f>SUM(A4:A26)</f>
        <v>1524160</v>
      </c>
      <c r="B27" s="1">
        <v>2223176</v>
      </c>
      <c r="C27" s="1">
        <f>SUM(C2:C26)</f>
        <v>1565280</v>
      </c>
      <c r="D27" s="1">
        <f>SUM(D2:D26)</f>
        <v>1577220</v>
      </c>
      <c r="E27" s="27">
        <f t="shared" si="11"/>
        <v>11940</v>
      </c>
      <c r="F27" s="26">
        <f t="shared" si="12"/>
        <v>0.76280282122048448</v>
      </c>
      <c r="G27" s="51">
        <f t="shared" si="7"/>
        <v>53060</v>
      </c>
      <c r="H27" s="2">
        <f>SUM(H4:H26)</f>
        <v>1404786</v>
      </c>
      <c r="I27" s="2">
        <f>SUM(I4:I26)</f>
        <v>1350278</v>
      </c>
      <c r="J27" s="2">
        <f>SUM(J2:J26)</f>
        <v>1467560</v>
      </c>
      <c r="K27" s="2">
        <f>SUM(K2:K26)</f>
        <v>1531280</v>
      </c>
      <c r="L27" s="22">
        <f t="shared" si="2"/>
        <v>63720</v>
      </c>
      <c r="M27" s="3">
        <f>SUM(M4:M26)</f>
        <v>607395</v>
      </c>
      <c r="N27" s="3">
        <v>905733</v>
      </c>
      <c r="O27" s="3">
        <f>SUM(O2:O26)</f>
        <v>673631</v>
      </c>
      <c r="P27" s="3">
        <f>SUM(P2:P26)</f>
        <v>730487</v>
      </c>
      <c r="Q27" s="29">
        <f t="shared" si="3"/>
        <v>56856</v>
      </c>
      <c r="R27" s="24">
        <f t="shared" si="8"/>
        <v>8.440229146223972</v>
      </c>
      <c r="S27" s="31">
        <f t="shared" si="13"/>
        <v>46.314845107213962</v>
      </c>
      <c r="T27" s="38">
        <f>SUM(T4:T24)</f>
        <v>61195</v>
      </c>
      <c r="U27" s="38">
        <f>SUM(U4:U26)</f>
        <v>61276</v>
      </c>
      <c r="V27" s="38">
        <f>SUM(V2:V26)</f>
        <v>68589</v>
      </c>
      <c r="W27" s="38">
        <f>SUM(W2:W26)</f>
        <v>65426</v>
      </c>
      <c r="X27" s="22">
        <f t="shared" si="5"/>
        <v>-3163</v>
      </c>
      <c r="Y27" s="25">
        <f t="shared" si="6"/>
        <v>24.106929966679914</v>
      </c>
      <c r="Z27" s="47">
        <f>SUM(Z2:Z26)</f>
        <v>320725</v>
      </c>
      <c r="AA27" s="48">
        <f t="shared" si="9"/>
        <v>20.399407592173979</v>
      </c>
      <c r="AB27" s="52">
        <f t="shared" si="10"/>
        <v>4.9176709018629667</v>
      </c>
      <c r="AC27" s="9">
        <f>SUM(AC4:AC24)</f>
        <v>2430</v>
      </c>
      <c r="AD27" s="9">
        <f>SUM(AD2:AD26)</f>
        <v>1833</v>
      </c>
      <c r="AE27" s="9">
        <f>SUM(AE2:AE26)</f>
        <v>3745</v>
      </c>
      <c r="AF27" s="9">
        <f>SUM(AF2:AF26)</f>
        <v>51819</v>
      </c>
      <c r="AG27" s="47">
        <f>SUM(AG2:AG26)</f>
        <v>90851</v>
      </c>
      <c r="AH27" s="9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H24"/>
  <sheetViews>
    <sheetView topLeftCell="F1" zoomScale="80" zoomScaleNormal="80" workbookViewId="0">
      <selection activeCell="AA11" sqref="AA11"/>
    </sheetView>
  </sheetViews>
  <sheetFormatPr baseColWidth="10" defaultColWidth="11.42578125" defaultRowHeight="15" x14ac:dyDescent="0.25"/>
  <sheetData>
    <row r="1" spans="1:34" ht="45" x14ac:dyDescent="0.25">
      <c r="A1" s="4" t="s">
        <v>0</v>
      </c>
      <c r="B1" s="4" t="s">
        <v>1</v>
      </c>
      <c r="C1" s="4" t="s">
        <v>2</v>
      </c>
      <c r="D1" s="4" t="s">
        <v>3</v>
      </c>
      <c r="E1" s="5" t="s">
        <v>4</v>
      </c>
      <c r="F1" s="5" t="s">
        <v>5</v>
      </c>
      <c r="G1" s="5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5" t="s">
        <v>4</v>
      </c>
      <c r="M1" s="7" t="s">
        <v>11</v>
      </c>
      <c r="N1" s="7" t="s">
        <v>12</v>
      </c>
      <c r="O1" s="7" t="s">
        <v>13</v>
      </c>
      <c r="P1" s="7" t="s">
        <v>14</v>
      </c>
      <c r="Q1" s="12" t="s">
        <v>15</v>
      </c>
      <c r="R1" s="12" t="s">
        <v>5</v>
      </c>
      <c r="S1" s="30" t="s">
        <v>16</v>
      </c>
      <c r="T1" s="32" t="s">
        <v>17</v>
      </c>
      <c r="U1" s="32" t="s">
        <v>18</v>
      </c>
      <c r="V1" s="32" t="s">
        <v>19</v>
      </c>
      <c r="W1" s="32" t="s">
        <v>20</v>
      </c>
      <c r="X1" s="5" t="s">
        <v>4</v>
      </c>
      <c r="Y1" s="17" t="s">
        <v>21</v>
      </c>
      <c r="Z1" s="5" t="s">
        <v>22</v>
      </c>
      <c r="AA1" s="5" t="s">
        <v>23</v>
      </c>
      <c r="AB1" s="5" t="s">
        <v>24</v>
      </c>
      <c r="AC1" s="5" t="s">
        <v>25</v>
      </c>
      <c r="AD1" s="5" t="s">
        <v>26</v>
      </c>
      <c r="AE1" s="5" t="s">
        <v>27</v>
      </c>
      <c r="AF1" s="5" t="s">
        <v>28</v>
      </c>
      <c r="AG1" s="5" t="s">
        <v>29</v>
      </c>
      <c r="AH1" s="8" t="s">
        <v>30</v>
      </c>
    </row>
    <row r="2" spans="1:34" x14ac:dyDescent="0.25">
      <c r="A2" s="15">
        <v>4361</v>
      </c>
      <c r="B2" s="15">
        <v>4500</v>
      </c>
      <c r="C2" s="15">
        <v>4400</v>
      </c>
      <c r="D2" s="15">
        <v>4180</v>
      </c>
      <c r="E2" s="27">
        <f t="shared" ref="E2:E7" si="0">SUM(D2-C2)</f>
        <v>-220</v>
      </c>
      <c r="F2" s="26">
        <f t="shared" ref="F2:F7" si="1">SUM(E2*100/C2)</f>
        <v>-5</v>
      </c>
      <c r="G2" s="51">
        <f t="shared" ref="G2:G24" si="2">SUM(D2-A2)</f>
        <v>-181</v>
      </c>
      <c r="H2" s="13">
        <v>2300</v>
      </c>
      <c r="I2" s="13">
        <v>2000</v>
      </c>
      <c r="J2" s="13">
        <v>1950</v>
      </c>
      <c r="K2" s="13">
        <v>1890</v>
      </c>
      <c r="L2" s="22">
        <f t="shared" ref="L2:L24" si="3">SUM(K2-J2)</f>
        <v>-60</v>
      </c>
      <c r="M2" s="14">
        <v>2531</v>
      </c>
      <c r="N2" s="14">
        <v>2650</v>
      </c>
      <c r="O2" s="14">
        <v>2280</v>
      </c>
      <c r="P2" s="14">
        <v>2007</v>
      </c>
      <c r="Q2" s="29">
        <f t="shared" ref="Q2:Q24" si="4">SUM(P2-O2)</f>
        <v>-273</v>
      </c>
      <c r="R2" s="24">
        <f t="shared" ref="R2:R24" si="5">SUM(Q2*100/O2)</f>
        <v>-11.973684210526315</v>
      </c>
      <c r="S2" s="31">
        <f t="shared" ref="S2:S7" si="6">SUM(P2*100/D2)</f>
        <v>48.014354066985646</v>
      </c>
      <c r="T2" s="34">
        <v>145</v>
      </c>
      <c r="U2" s="34">
        <v>145</v>
      </c>
      <c r="V2" s="34">
        <v>140</v>
      </c>
      <c r="W2" s="34">
        <v>111</v>
      </c>
      <c r="X2" s="22">
        <f t="shared" ref="X2:X24" si="7">SUM(W2-V2)</f>
        <v>-29</v>
      </c>
      <c r="Y2" s="25">
        <f t="shared" ref="Y2:Y24" si="8">SUM(D2/W2)</f>
        <v>37.657657657657658</v>
      </c>
      <c r="Z2" s="10">
        <v>1105</v>
      </c>
      <c r="AA2" s="26">
        <f t="shared" ref="AA2:AA24" si="9">SUM(W2*100/Z2)</f>
        <v>10.04524886877828</v>
      </c>
      <c r="AB2" s="52">
        <f t="shared" ref="AB2:AB24" si="10">SUM(D2/Z2)</f>
        <v>3.7828054298642533</v>
      </c>
      <c r="AC2">
        <v>28</v>
      </c>
      <c r="AD2">
        <v>20</v>
      </c>
      <c r="AE2">
        <v>35</v>
      </c>
      <c r="AF2" s="23">
        <v>350</v>
      </c>
      <c r="AG2" s="23">
        <v>495</v>
      </c>
      <c r="AH2" t="s">
        <v>33</v>
      </c>
    </row>
    <row r="3" spans="1:34" x14ac:dyDescent="0.25">
      <c r="A3" s="15">
        <v>2578</v>
      </c>
      <c r="B3" s="15">
        <v>1603</v>
      </c>
      <c r="C3" s="15">
        <v>2668</v>
      </c>
      <c r="D3" s="15">
        <v>3245</v>
      </c>
      <c r="E3" s="27">
        <f t="shared" si="0"/>
        <v>577</v>
      </c>
      <c r="F3" s="26">
        <f t="shared" si="1"/>
        <v>21.626686656671666</v>
      </c>
      <c r="G3" s="51">
        <f t="shared" si="2"/>
        <v>667</v>
      </c>
      <c r="H3" s="13">
        <v>500</v>
      </c>
      <c r="I3" s="13">
        <v>400</v>
      </c>
      <c r="J3" s="13">
        <v>800</v>
      </c>
      <c r="K3" s="13">
        <v>800</v>
      </c>
      <c r="L3" s="22">
        <f t="shared" si="3"/>
        <v>0</v>
      </c>
      <c r="M3" s="14">
        <v>1480</v>
      </c>
      <c r="N3" s="14">
        <v>686</v>
      </c>
      <c r="O3" s="14">
        <v>1423</v>
      </c>
      <c r="P3" s="14">
        <v>2051</v>
      </c>
      <c r="Q3" s="29">
        <f t="shared" si="4"/>
        <v>628</v>
      </c>
      <c r="R3" s="24">
        <f t="shared" si="5"/>
        <v>44.132115249472946</v>
      </c>
      <c r="S3" s="31">
        <f t="shared" si="6"/>
        <v>63.204930662557778</v>
      </c>
      <c r="T3" s="35">
        <v>97</v>
      </c>
      <c r="U3" s="35">
        <v>99</v>
      </c>
      <c r="V3" s="35">
        <v>109</v>
      </c>
      <c r="W3" s="35">
        <v>102</v>
      </c>
      <c r="X3" s="22">
        <f t="shared" si="7"/>
        <v>-7</v>
      </c>
      <c r="Y3" s="25">
        <f t="shared" si="8"/>
        <v>31.813725490196077</v>
      </c>
      <c r="Z3" s="10">
        <v>618</v>
      </c>
      <c r="AA3" s="26">
        <f t="shared" si="9"/>
        <v>16.50485436893204</v>
      </c>
      <c r="AB3" s="52">
        <f t="shared" si="10"/>
        <v>5.2508090614886731</v>
      </c>
      <c r="AE3">
        <v>15</v>
      </c>
      <c r="AF3" s="23"/>
      <c r="AG3" s="23">
        <v>425</v>
      </c>
      <c r="AH3" s="9" t="s">
        <v>34</v>
      </c>
    </row>
    <row r="4" spans="1:34" x14ac:dyDescent="0.25">
      <c r="A4" s="15">
        <v>15888</v>
      </c>
      <c r="B4" s="15">
        <v>17648</v>
      </c>
      <c r="C4" s="15">
        <v>18132</v>
      </c>
      <c r="D4" s="15">
        <v>15842</v>
      </c>
      <c r="E4" s="27">
        <f t="shared" si="0"/>
        <v>-2290</v>
      </c>
      <c r="F4" s="26">
        <f t="shared" si="1"/>
        <v>-12.629605118023385</v>
      </c>
      <c r="G4" s="51">
        <f t="shared" si="2"/>
        <v>-46</v>
      </c>
      <c r="H4" s="13">
        <v>22000</v>
      </c>
      <c r="I4" s="13">
        <v>22000</v>
      </c>
      <c r="J4" s="13">
        <v>22000</v>
      </c>
      <c r="K4" s="13">
        <v>22000</v>
      </c>
      <c r="L4" s="22">
        <f t="shared" si="3"/>
        <v>0</v>
      </c>
      <c r="M4" s="14">
        <v>11019</v>
      </c>
      <c r="N4" s="14">
        <v>10321</v>
      </c>
      <c r="O4" s="14">
        <v>8696</v>
      </c>
      <c r="P4" s="14">
        <v>10452</v>
      </c>
      <c r="Q4" s="29">
        <f t="shared" si="4"/>
        <v>1756</v>
      </c>
      <c r="R4" s="24">
        <f t="shared" si="5"/>
        <v>20.193192272309108</v>
      </c>
      <c r="S4" s="31">
        <f t="shared" si="6"/>
        <v>65.976518116399447</v>
      </c>
      <c r="T4" s="34">
        <v>686</v>
      </c>
      <c r="U4" s="34">
        <v>702</v>
      </c>
      <c r="V4" s="34">
        <v>691</v>
      </c>
      <c r="W4" s="34">
        <v>692</v>
      </c>
      <c r="X4" s="22">
        <f t="shared" si="7"/>
        <v>1</v>
      </c>
      <c r="Y4" s="25">
        <f t="shared" si="8"/>
        <v>22.893063583815028</v>
      </c>
      <c r="Z4" s="10">
        <v>2616</v>
      </c>
      <c r="AA4" s="26">
        <f t="shared" si="9"/>
        <v>26.452599388379205</v>
      </c>
      <c r="AB4" s="52">
        <f t="shared" si="10"/>
        <v>6.0558103975535165</v>
      </c>
      <c r="AC4">
        <v>14</v>
      </c>
      <c r="AD4">
        <v>12</v>
      </c>
      <c r="AE4">
        <v>40</v>
      </c>
      <c r="AF4" s="23">
        <v>940</v>
      </c>
      <c r="AG4" s="23">
        <v>1060</v>
      </c>
      <c r="AH4" s="9" t="s">
        <v>35</v>
      </c>
    </row>
    <row r="5" spans="1:34" x14ac:dyDescent="0.25">
      <c r="A5" s="15">
        <v>13392</v>
      </c>
      <c r="B5" s="15">
        <v>11870</v>
      </c>
      <c r="C5" s="15">
        <v>11056</v>
      </c>
      <c r="D5" s="15">
        <v>10319</v>
      </c>
      <c r="E5" s="27">
        <f t="shared" si="0"/>
        <v>-737</v>
      </c>
      <c r="F5" s="26">
        <f t="shared" si="1"/>
        <v>-6.6660636758321274</v>
      </c>
      <c r="G5" s="51">
        <f t="shared" si="2"/>
        <v>-3073</v>
      </c>
      <c r="H5" s="13">
        <v>12000</v>
      </c>
      <c r="I5" s="13">
        <v>12000</v>
      </c>
      <c r="J5" s="13">
        <v>12000</v>
      </c>
      <c r="K5" s="13">
        <v>12000</v>
      </c>
      <c r="L5" s="22">
        <f t="shared" si="3"/>
        <v>0</v>
      </c>
      <c r="M5" s="14">
        <v>4878</v>
      </c>
      <c r="N5" s="14">
        <v>4386</v>
      </c>
      <c r="O5" s="14">
        <v>4124</v>
      </c>
      <c r="P5" s="14">
        <v>4112</v>
      </c>
      <c r="Q5" s="29">
        <f t="shared" si="4"/>
        <v>-12</v>
      </c>
      <c r="R5" s="24">
        <f t="shared" si="5"/>
        <v>-0.29097963142580019</v>
      </c>
      <c r="S5" s="31">
        <f t="shared" si="6"/>
        <v>39.848822560325615</v>
      </c>
      <c r="T5" s="34">
        <v>532</v>
      </c>
      <c r="U5" s="34">
        <v>495</v>
      </c>
      <c r="V5" s="34">
        <v>456</v>
      </c>
      <c r="W5" s="34">
        <v>446</v>
      </c>
      <c r="X5" s="22">
        <f t="shared" si="7"/>
        <v>-10</v>
      </c>
      <c r="Y5" s="25">
        <f t="shared" si="8"/>
        <v>23.13677130044843</v>
      </c>
      <c r="Z5" s="10">
        <v>2400</v>
      </c>
      <c r="AA5" s="26">
        <f t="shared" si="9"/>
        <v>18.583333333333332</v>
      </c>
      <c r="AB5" s="52">
        <f t="shared" si="10"/>
        <v>4.2995833333333335</v>
      </c>
      <c r="AC5">
        <v>8</v>
      </c>
      <c r="AD5">
        <v>5</v>
      </c>
      <c r="AE5">
        <v>280</v>
      </c>
      <c r="AF5" s="23">
        <v>149</v>
      </c>
      <c r="AG5" s="23">
        <v>4200</v>
      </c>
      <c r="AH5" t="s">
        <v>37</v>
      </c>
    </row>
    <row r="6" spans="1:34" x14ac:dyDescent="0.25">
      <c r="A6" s="15">
        <v>10111</v>
      </c>
      <c r="B6" s="15">
        <v>10545</v>
      </c>
      <c r="C6" s="15">
        <v>12613</v>
      </c>
      <c r="D6" s="15">
        <v>11863</v>
      </c>
      <c r="E6" s="27">
        <f t="shared" si="0"/>
        <v>-750</v>
      </c>
      <c r="F6" s="26">
        <f t="shared" si="1"/>
        <v>-5.9462459367319429</v>
      </c>
      <c r="G6" s="51">
        <f t="shared" si="2"/>
        <v>1752</v>
      </c>
      <c r="H6" s="13">
        <v>19063</v>
      </c>
      <c r="I6" s="13">
        <v>19902</v>
      </c>
      <c r="J6" s="13">
        <v>9729</v>
      </c>
      <c r="K6" s="13">
        <v>18435</v>
      </c>
      <c r="L6" s="22">
        <f t="shared" si="3"/>
        <v>8706</v>
      </c>
      <c r="M6" s="14">
        <v>5169</v>
      </c>
      <c r="N6" s="14">
        <v>5076</v>
      </c>
      <c r="O6" s="14">
        <v>6640</v>
      </c>
      <c r="P6" s="14">
        <v>6726</v>
      </c>
      <c r="Q6" s="29">
        <f t="shared" si="4"/>
        <v>86</v>
      </c>
      <c r="R6" s="24">
        <f t="shared" si="5"/>
        <v>1.2951807228915662</v>
      </c>
      <c r="S6" s="31">
        <f t="shared" si="6"/>
        <v>56.697294107729917</v>
      </c>
      <c r="T6" s="34">
        <v>382</v>
      </c>
      <c r="U6" s="34">
        <v>402</v>
      </c>
      <c r="V6" s="34">
        <v>423</v>
      </c>
      <c r="W6" s="34">
        <v>428</v>
      </c>
      <c r="X6" s="22">
        <f t="shared" si="7"/>
        <v>5</v>
      </c>
      <c r="Y6" s="25">
        <f t="shared" si="8"/>
        <v>27.717289719626169</v>
      </c>
      <c r="Z6" s="10">
        <v>1268</v>
      </c>
      <c r="AA6" s="26">
        <f t="shared" si="9"/>
        <v>33.753943217665615</v>
      </c>
      <c r="AB6" s="52">
        <f t="shared" si="10"/>
        <v>9.3556782334384856</v>
      </c>
      <c r="AC6">
        <v>5</v>
      </c>
      <c r="AD6">
        <v>4</v>
      </c>
      <c r="AE6">
        <v>386</v>
      </c>
      <c r="AF6" s="23">
        <v>300</v>
      </c>
      <c r="AG6" s="23">
        <v>7651</v>
      </c>
      <c r="AH6" s="9" t="s">
        <v>41</v>
      </c>
    </row>
    <row r="7" spans="1:34" x14ac:dyDescent="0.25">
      <c r="A7" s="15">
        <v>41214</v>
      </c>
      <c r="B7" s="15">
        <v>43959</v>
      </c>
      <c r="C7" s="15">
        <v>45096</v>
      </c>
      <c r="D7" s="15">
        <v>44123</v>
      </c>
      <c r="E7" s="27">
        <f t="shared" si="0"/>
        <v>-973</v>
      </c>
      <c r="F7" s="26">
        <f t="shared" si="1"/>
        <v>-2.157619301046656</v>
      </c>
      <c r="G7" s="51">
        <f t="shared" si="2"/>
        <v>2909</v>
      </c>
      <c r="H7" s="13">
        <v>55000</v>
      </c>
      <c r="I7" s="13">
        <v>55000</v>
      </c>
      <c r="J7" s="13">
        <v>61303</v>
      </c>
      <c r="K7" s="13">
        <v>58720</v>
      </c>
      <c r="L7" s="22">
        <f t="shared" si="3"/>
        <v>-2583</v>
      </c>
      <c r="M7" s="14">
        <v>16524</v>
      </c>
      <c r="N7" s="14">
        <v>18542</v>
      </c>
      <c r="O7" s="14">
        <v>19018</v>
      </c>
      <c r="P7" s="14">
        <v>18980</v>
      </c>
      <c r="Q7" s="29">
        <f t="shared" si="4"/>
        <v>-38</v>
      </c>
      <c r="R7" s="24">
        <f t="shared" si="5"/>
        <v>-0.19981070564728151</v>
      </c>
      <c r="S7" s="31">
        <f t="shared" si="6"/>
        <v>43.01611404482923</v>
      </c>
      <c r="T7" s="34">
        <v>1891</v>
      </c>
      <c r="U7" s="34">
        <v>1889</v>
      </c>
      <c r="V7" s="34">
        <v>2018</v>
      </c>
      <c r="W7" s="34">
        <v>2040</v>
      </c>
      <c r="X7" s="22">
        <f t="shared" si="7"/>
        <v>22</v>
      </c>
      <c r="Y7" s="25">
        <f t="shared" si="8"/>
        <v>21.628921568627451</v>
      </c>
      <c r="Z7" s="10">
        <v>6785</v>
      </c>
      <c r="AA7" s="26">
        <f t="shared" si="9"/>
        <v>30.06632277081798</v>
      </c>
      <c r="AB7" s="52">
        <f t="shared" si="10"/>
        <v>6.5030213706705968</v>
      </c>
      <c r="AC7">
        <v>28</v>
      </c>
      <c r="AD7">
        <v>32</v>
      </c>
      <c r="AE7">
        <v>332</v>
      </c>
      <c r="AF7" s="23">
        <v>700</v>
      </c>
      <c r="AG7" s="23">
        <v>7886</v>
      </c>
      <c r="AH7" s="9" t="s">
        <v>42</v>
      </c>
    </row>
    <row r="8" spans="1:34" ht="15.75" customHeight="1" x14ac:dyDescent="0.25">
      <c r="A8" s="15">
        <v>756</v>
      </c>
      <c r="B8" s="15">
        <v>700</v>
      </c>
      <c r="C8" s="15">
        <v>700</v>
      </c>
      <c r="D8" s="15">
        <v>500</v>
      </c>
      <c r="E8" s="27">
        <f t="shared" ref="E8:E24" si="11">SUM(D8-C8)</f>
        <v>-200</v>
      </c>
      <c r="F8" s="26">
        <f t="shared" ref="F8:F24" si="12">SUM(E8*100/C8)</f>
        <v>-28.571428571428573</v>
      </c>
      <c r="G8" s="51">
        <f t="shared" si="2"/>
        <v>-256</v>
      </c>
      <c r="H8" s="16">
        <v>500</v>
      </c>
      <c r="I8" s="16">
        <v>500</v>
      </c>
      <c r="J8" s="16">
        <v>500</v>
      </c>
      <c r="K8" s="16">
        <v>300</v>
      </c>
      <c r="L8" s="22">
        <f t="shared" si="3"/>
        <v>-200</v>
      </c>
      <c r="M8" s="14">
        <v>307</v>
      </c>
      <c r="N8" s="14">
        <v>300</v>
      </c>
      <c r="O8" s="14">
        <v>300</v>
      </c>
      <c r="P8" s="14">
        <v>300</v>
      </c>
      <c r="Q8" s="29">
        <f t="shared" si="4"/>
        <v>0</v>
      </c>
      <c r="R8" s="24">
        <f t="shared" si="5"/>
        <v>0</v>
      </c>
      <c r="S8" s="31">
        <f t="shared" ref="S8:S24" si="13">SUM(P8*100/D8)</f>
        <v>60</v>
      </c>
      <c r="T8" s="36">
        <v>51</v>
      </c>
      <c r="U8" s="36">
        <v>50</v>
      </c>
      <c r="V8" s="36">
        <v>50</v>
      </c>
      <c r="W8" s="36">
        <v>50</v>
      </c>
      <c r="X8" s="22">
        <f t="shared" si="7"/>
        <v>0</v>
      </c>
      <c r="Y8" s="25">
        <f t="shared" si="8"/>
        <v>10</v>
      </c>
      <c r="Z8" s="10">
        <v>582</v>
      </c>
      <c r="AA8" s="26">
        <f t="shared" si="9"/>
        <v>8.5910652920962196</v>
      </c>
      <c r="AB8" s="52">
        <f t="shared" si="10"/>
        <v>0.85910652920962194</v>
      </c>
      <c r="AC8">
        <v>1</v>
      </c>
      <c r="AD8">
        <v>1</v>
      </c>
      <c r="AE8">
        <v>1</v>
      </c>
      <c r="AF8" s="23">
        <v>10</v>
      </c>
      <c r="AG8" s="23">
        <v>10</v>
      </c>
      <c r="AH8" s="68" t="s">
        <v>45</v>
      </c>
    </row>
    <row r="9" spans="1:34" x14ac:dyDescent="0.25">
      <c r="A9" s="15">
        <v>71053</v>
      </c>
      <c r="B9" s="15">
        <v>73082</v>
      </c>
      <c r="C9" s="15">
        <v>71144</v>
      </c>
      <c r="D9" s="15">
        <v>67586</v>
      </c>
      <c r="E9" s="27">
        <f t="shared" si="11"/>
        <v>-3558</v>
      </c>
      <c r="F9" s="26">
        <f t="shared" si="12"/>
        <v>-5.0011244799280332</v>
      </c>
      <c r="G9" s="51">
        <f t="shared" si="2"/>
        <v>-3467</v>
      </c>
      <c r="H9" s="13">
        <v>77074</v>
      </c>
      <c r="I9" s="13">
        <v>75052</v>
      </c>
      <c r="J9" s="13">
        <v>77574</v>
      </c>
      <c r="K9" s="13">
        <v>69836</v>
      </c>
      <c r="L9" s="22">
        <f t="shared" si="3"/>
        <v>-7738</v>
      </c>
      <c r="M9" s="14">
        <v>23283</v>
      </c>
      <c r="N9" s="14">
        <v>24157</v>
      </c>
      <c r="O9" s="14">
        <v>22733</v>
      </c>
      <c r="P9" s="14">
        <v>22892</v>
      </c>
      <c r="Q9" s="29">
        <f t="shared" si="4"/>
        <v>159</v>
      </c>
      <c r="R9" s="24">
        <f t="shared" si="5"/>
        <v>0.69942374521620554</v>
      </c>
      <c r="S9" s="31">
        <f t="shared" si="13"/>
        <v>33.870920013020445</v>
      </c>
      <c r="T9" s="37">
        <v>3996</v>
      </c>
      <c r="U9" s="37">
        <v>4221</v>
      </c>
      <c r="V9" s="37">
        <v>4116</v>
      </c>
      <c r="W9" s="37">
        <v>3771</v>
      </c>
      <c r="X9" s="22">
        <f t="shared" si="7"/>
        <v>-345</v>
      </c>
      <c r="Y9" s="25">
        <f t="shared" si="8"/>
        <v>17.922566958366481</v>
      </c>
      <c r="Z9" s="10">
        <v>20115</v>
      </c>
      <c r="AA9" s="26">
        <f t="shared" si="9"/>
        <v>18.747203579418343</v>
      </c>
      <c r="AB9" s="52">
        <f t="shared" si="10"/>
        <v>3.3599801143425303</v>
      </c>
      <c r="AC9">
        <v>163</v>
      </c>
      <c r="AD9">
        <v>185</v>
      </c>
      <c r="AE9">
        <v>198</v>
      </c>
      <c r="AF9" s="23">
        <v>5220</v>
      </c>
      <c r="AG9" s="23">
        <v>4840</v>
      </c>
      <c r="AH9" s="9" t="s">
        <v>46</v>
      </c>
    </row>
    <row r="10" spans="1:34" x14ac:dyDescent="0.25">
      <c r="A10" s="15">
        <v>9352</v>
      </c>
      <c r="B10" s="15">
        <v>8901</v>
      </c>
      <c r="C10" s="15">
        <v>8365</v>
      </c>
      <c r="D10" s="15">
        <v>6797</v>
      </c>
      <c r="E10" s="27">
        <f t="shared" si="11"/>
        <v>-1568</v>
      </c>
      <c r="F10" s="26">
        <f t="shared" si="12"/>
        <v>-18.744769874476987</v>
      </c>
      <c r="G10" s="51">
        <f t="shared" si="2"/>
        <v>-2555</v>
      </c>
      <c r="H10" s="13">
        <v>15000</v>
      </c>
      <c r="I10" s="13">
        <v>18000</v>
      </c>
      <c r="J10" s="13">
        <v>18000</v>
      </c>
      <c r="K10" s="13">
        <v>9000</v>
      </c>
      <c r="L10" s="22">
        <f t="shared" si="3"/>
        <v>-9000</v>
      </c>
      <c r="M10" s="14">
        <v>1648</v>
      </c>
      <c r="N10" s="14">
        <v>1707</v>
      </c>
      <c r="O10" s="14">
        <v>1953</v>
      </c>
      <c r="P10" s="14">
        <v>1708</v>
      </c>
      <c r="Q10" s="29">
        <f t="shared" si="4"/>
        <v>-245</v>
      </c>
      <c r="R10" s="24">
        <f t="shared" si="5"/>
        <v>-12.544802867383513</v>
      </c>
      <c r="S10" s="31">
        <f t="shared" si="13"/>
        <v>25.128733264675592</v>
      </c>
      <c r="T10" s="34">
        <v>466</v>
      </c>
      <c r="U10" s="34">
        <v>412</v>
      </c>
      <c r="V10" s="34">
        <v>399</v>
      </c>
      <c r="W10" s="34">
        <v>348</v>
      </c>
      <c r="X10" s="22">
        <f t="shared" si="7"/>
        <v>-51</v>
      </c>
      <c r="Y10" s="25">
        <f t="shared" si="8"/>
        <v>19.5316091954023</v>
      </c>
      <c r="Z10" s="10">
        <v>1379</v>
      </c>
      <c r="AA10" s="26">
        <f t="shared" si="9"/>
        <v>25.235678027556201</v>
      </c>
      <c r="AB10" s="52">
        <f t="shared" si="10"/>
        <v>4.9289340101522843</v>
      </c>
      <c r="AC10">
        <v>13</v>
      </c>
      <c r="AD10">
        <v>12</v>
      </c>
      <c r="AE10">
        <v>21</v>
      </c>
      <c r="AF10" s="23">
        <v>193</v>
      </c>
      <c r="AG10" s="23">
        <v>578</v>
      </c>
      <c r="AH10" s="9" t="s">
        <v>47</v>
      </c>
    </row>
    <row r="11" spans="1:34" x14ac:dyDescent="0.25">
      <c r="A11" s="15">
        <v>25415</v>
      </c>
      <c r="B11" s="15">
        <v>26468</v>
      </c>
      <c r="C11" s="15">
        <v>25390</v>
      </c>
      <c r="D11" s="15">
        <v>24909</v>
      </c>
      <c r="E11" s="27">
        <f t="shared" si="11"/>
        <v>-481</v>
      </c>
      <c r="F11" s="26">
        <f t="shared" si="12"/>
        <v>-1.8944466325324931</v>
      </c>
      <c r="G11" s="51">
        <f t="shared" si="2"/>
        <v>-506</v>
      </c>
      <c r="H11" s="13">
        <v>60000</v>
      </c>
      <c r="I11" s="13">
        <v>60000</v>
      </c>
      <c r="J11" s="13">
        <v>60000</v>
      </c>
      <c r="K11" s="13">
        <v>55746</v>
      </c>
      <c r="L11" s="22">
        <f t="shared" si="3"/>
        <v>-4254</v>
      </c>
      <c r="M11" s="14">
        <v>11058</v>
      </c>
      <c r="N11" s="14">
        <v>12389</v>
      </c>
      <c r="O11" s="14">
        <v>12175</v>
      </c>
      <c r="P11" s="14">
        <v>12098</v>
      </c>
      <c r="Q11" s="29">
        <f t="shared" si="4"/>
        <v>-77</v>
      </c>
      <c r="R11" s="24">
        <f t="shared" si="5"/>
        <v>-0.63244353182751545</v>
      </c>
      <c r="S11" s="31">
        <f t="shared" si="13"/>
        <v>48.568790397045248</v>
      </c>
      <c r="T11" s="34">
        <v>1073</v>
      </c>
      <c r="U11" s="34">
        <v>1114</v>
      </c>
      <c r="V11" s="34">
        <v>1063</v>
      </c>
      <c r="W11" s="34">
        <v>1075</v>
      </c>
      <c r="X11" s="22">
        <f t="shared" si="7"/>
        <v>12</v>
      </c>
      <c r="Y11" s="25">
        <f t="shared" si="8"/>
        <v>23.171162790697675</v>
      </c>
      <c r="Z11" s="10">
        <v>2469</v>
      </c>
      <c r="AA11" s="26">
        <f t="shared" si="9"/>
        <v>43.539894694208179</v>
      </c>
      <c r="AB11" s="52">
        <f t="shared" si="10"/>
        <v>10.088699878493317</v>
      </c>
      <c r="AC11">
        <v>10</v>
      </c>
      <c r="AD11">
        <v>10</v>
      </c>
      <c r="AE11">
        <v>500</v>
      </c>
      <c r="AF11" s="23">
        <v>200</v>
      </c>
      <c r="AG11" s="23">
        <v>9700</v>
      </c>
      <c r="AH11" s="9" t="s">
        <v>51</v>
      </c>
    </row>
    <row r="12" spans="1:34" x14ac:dyDescent="0.25">
      <c r="A12" s="15">
        <v>5899</v>
      </c>
      <c r="B12" s="15">
        <v>5769</v>
      </c>
      <c r="C12" s="15">
        <v>5528</v>
      </c>
      <c r="D12" s="15">
        <v>5100</v>
      </c>
      <c r="E12" s="27">
        <f t="shared" si="11"/>
        <v>-428</v>
      </c>
      <c r="F12" s="26">
        <f t="shared" si="12"/>
        <v>-7.7424023154848047</v>
      </c>
      <c r="G12" s="51">
        <f t="shared" si="2"/>
        <v>-799</v>
      </c>
      <c r="H12" s="13">
        <v>3500</v>
      </c>
      <c r="I12" s="13">
        <v>3200</v>
      </c>
      <c r="J12" s="13">
        <v>3200</v>
      </c>
      <c r="K12" s="13">
        <v>3300</v>
      </c>
      <c r="L12" s="22">
        <f t="shared" si="3"/>
        <v>100</v>
      </c>
      <c r="M12" s="14">
        <v>1608</v>
      </c>
      <c r="N12" s="14">
        <v>1745</v>
      </c>
      <c r="O12" s="14">
        <v>1619</v>
      </c>
      <c r="P12" s="14">
        <v>1981</v>
      </c>
      <c r="Q12" s="29">
        <f t="shared" si="4"/>
        <v>362</v>
      </c>
      <c r="R12" s="24">
        <f t="shared" si="5"/>
        <v>22.359481161210624</v>
      </c>
      <c r="S12" s="31">
        <f t="shared" si="13"/>
        <v>38.843137254901961</v>
      </c>
      <c r="T12" s="34">
        <v>292</v>
      </c>
      <c r="U12" s="34">
        <v>332</v>
      </c>
      <c r="V12" s="34">
        <v>307</v>
      </c>
      <c r="W12" s="34">
        <v>316</v>
      </c>
      <c r="X12" s="22">
        <f t="shared" si="7"/>
        <v>9</v>
      </c>
      <c r="Y12" s="25">
        <f t="shared" si="8"/>
        <v>16.139240506329113</v>
      </c>
      <c r="Z12" s="10">
        <v>1585</v>
      </c>
      <c r="AA12" s="26">
        <f t="shared" si="9"/>
        <v>19.936908517350158</v>
      </c>
      <c r="AB12" s="52">
        <f t="shared" si="10"/>
        <v>3.2176656151419558</v>
      </c>
      <c r="AC12">
        <v>4</v>
      </c>
      <c r="AD12">
        <v>3</v>
      </c>
      <c r="AE12">
        <v>8</v>
      </c>
      <c r="AF12" s="23">
        <v>85</v>
      </c>
      <c r="AG12" s="23">
        <v>250</v>
      </c>
      <c r="AH12" t="s">
        <v>53</v>
      </c>
    </row>
    <row r="13" spans="1:34" x14ac:dyDescent="0.25">
      <c r="A13" s="15">
        <v>27690</v>
      </c>
      <c r="B13" s="15">
        <v>28983</v>
      </c>
      <c r="C13" s="15">
        <v>31381</v>
      </c>
      <c r="D13" s="15">
        <v>31468</v>
      </c>
      <c r="E13" s="27">
        <f t="shared" si="11"/>
        <v>87</v>
      </c>
      <c r="F13" s="26">
        <f t="shared" si="12"/>
        <v>0.27723781906249007</v>
      </c>
      <c r="G13" s="51">
        <f t="shared" si="2"/>
        <v>3778</v>
      </c>
      <c r="H13" s="13">
        <v>23000</v>
      </c>
      <c r="I13" s="13">
        <v>24000</v>
      </c>
      <c r="J13" s="13">
        <v>24000</v>
      </c>
      <c r="K13" s="13">
        <v>25000</v>
      </c>
      <c r="L13" s="22">
        <f t="shared" si="3"/>
        <v>1000</v>
      </c>
      <c r="M13" s="14">
        <v>10645</v>
      </c>
      <c r="N13" s="14">
        <v>10265</v>
      </c>
      <c r="O13" s="14">
        <v>9869</v>
      </c>
      <c r="P13" s="14">
        <v>10466</v>
      </c>
      <c r="Q13" s="29">
        <f t="shared" si="4"/>
        <v>597</v>
      </c>
      <c r="R13" s="24">
        <f t="shared" si="5"/>
        <v>6.0492451109534908</v>
      </c>
      <c r="S13" s="31">
        <f t="shared" si="13"/>
        <v>33.259183932884198</v>
      </c>
      <c r="T13" s="34">
        <v>1640</v>
      </c>
      <c r="U13" s="34">
        <v>1640</v>
      </c>
      <c r="V13" s="34">
        <v>1640</v>
      </c>
      <c r="W13" s="34">
        <v>1709</v>
      </c>
      <c r="X13" s="22">
        <f t="shared" si="7"/>
        <v>69</v>
      </c>
      <c r="Y13" s="25">
        <f t="shared" si="8"/>
        <v>18.41310708016384</v>
      </c>
      <c r="Z13" s="10">
        <v>13078</v>
      </c>
      <c r="AA13" s="26">
        <f t="shared" si="9"/>
        <v>13.067747361981954</v>
      </c>
      <c r="AB13" s="52">
        <f t="shared" si="10"/>
        <v>2.4061783147270224</v>
      </c>
      <c r="AC13">
        <v>28</v>
      </c>
      <c r="AD13">
        <v>29</v>
      </c>
      <c r="AE13">
        <v>30</v>
      </c>
      <c r="AF13" s="23">
        <v>570</v>
      </c>
      <c r="AG13" s="23">
        <v>1332</v>
      </c>
      <c r="AH13" s="9" t="s">
        <v>54</v>
      </c>
    </row>
    <row r="14" spans="1:34" x14ac:dyDescent="0.25">
      <c r="A14" s="15">
        <v>2333</v>
      </c>
      <c r="B14" s="15">
        <v>2095</v>
      </c>
      <c r="C14" s="15">
        <v>1642</v>
      </c>
      <c r="D14" s="15">
        <v>1600</v>
      </c>
      <c r="E14" s="27">
        <f t="shared" si="11"/>
        <v>-42</v>
      </c>
      <c r="F14" s="26">
        <f t="shared" si="12"/>
        <v>-2.5578562728380025</v>
      </c>
      <c r="G14" s="51">
        <f t="shared" si="2"/>
        <v>-733</v>
      </c>
      <c r="H14" s="13">
        <v>1200</v>
      </c>
      <c r="I14" s="13">
        <v>1500</v>
      </c>
      <c r="J14" s="13">
        <v>550</v>
      </c>
      <c r="K14" s="13">
        <v>500</v>
      </c>
      <c r="L14" s="22">
        <f t="shared" si="3"/>
        <v>-50</v>
      </c>
      <c r="M14" s="14">
        <v>854</v>
      </c>
      <c r="N14" s="14">
        <v>745</v>
      </c>
      <c r="O14" s="14">
        <v>680</v>
      </c>
      <c r="P14" s="14">
        <v>600</v>
      </c>
      <c r="Q14" s="29">
        <f t="shared" si="4"/>
        <v>-80</v>
      </c>
      <c r="R14" s="24">
        <f t="shared" si="5"/>
        <v>-11.764705882352942</v>
      </c>
      <c r="S14" s="31">
        <f t="shared" si="13"/>
        <v>37.5</v>
      </c>
      <c r="T14" s="34">
        <v>177</v>
      </c>
      <c r="U14" s="34">
        <v>153</v>
      </c>
      <c r="V14" s="34">
        <v>145</v>
      </c>
      <c r="W14" s="34">
        <v>140</v>
      </c>
      <c r="X14" s="22">
        <f t="shared" si="7"/>
        <v>-5</v>
      </c>
      <c r="Y14" s="25">
        <f t="shared" si="8"/>
        <v>11.428571428571429</v>
      </c>
      <c r="Z14" s="10">
        <v>902</v>
      </c>
      <c r="AA14" s="26">
        <f t="shared" si="9"/>
        <v>15.521064301552107</v>
      </c>
      <c r="AB14" s="52">
        <f t="shared" si="10"/>
        <v>1.7738359201773837</v>
      </c>
      <c r="AC14">
        <v>2</v>
      </c>
      <c r="AD14">
        <v>4</v>
      </c>
      <c r="AE14">
        <v>4</v>
      </c>
      <c r="AF14" s="23">
        <v>156</v>
      </c>
      <c r="AG14" s="23">
        <v>100</v>
      </c>
      <c r="AH14" s="68" t="s">
        <v>55</v>
      </c>
    </row>
    <row r="15" spans="1:34" x14ac:dyDescent="0.25">
      <c r="A15" s="15">
        <v>28045</v>
      </c>
      <c r="B15" s="15">
        <v>28460</v>
      </c>
      <c r="C15" s="15">
        <v>29668</v>
      </c>
      <c r="D15" s="15">
        <v>24941</v>
      </c>
      <c r="E15" s="27">
        <f t="shared" si="11"/>
        <v>-4727</v>
      </c>
      <c r="F15" s="26">
        <f t="shared" si="12"/>
        <v>-15.932991775650532</v>
      </c>
      <c r="G15" s="51">
        <f t="shared" si="2"/>
        <v>-3104</v>
      </c>
      <c r="H15" s="13">
        <v>20722</v>
      </c>
      <c r="I15" s="13">
        <v>21489</v>
      </c>
      <c r="J15" s="13">
        <v>31496</v>
      </c>
      <c r="K15" s="13">
        <v>28363</v>
      </c>
      <c r="L15" s="22">
        <f t="shared" si="3"/>
        <v>-3133</v>
      </c>
      <c r="M15" s="14">
        <v>12031</v>
      </c>
      <c r="N15" s="14">
        <v>14159</v>
      </c>
      <c r="O15" s="14">
        <v>13755</v>
      </c>
      <c r="P15" s="14">
        <v>13087</v>
      </c>
      <c r="Q15" s="29">
        <f t="shared" si="4"/>
        <v>-668</v>
      </c>
      <c r="R15" s="24">
        <f t="shared" si="5"/>
        <v>-4.8564158487822606</v>
      </c>
      <c r="S15" s="31">
        <f t="shared" si="13"/>
        <v>52.471833527124012</v>
      </c>
      <c r="T15" s="34">
        <v>1301</v>
      </c>
      <c r="U15" s="34">
        <v>1450</v>
      </c>
      <c r="V15" s="34">
        <v>1662</v>
      </c>
      <c r="W15" s="34">
        <v>1387</v>
      </c>
      <c r="X15" s="22">
        <f t="shared" si="7"/>
        <v>-275</v>
      </c>
      <c r="Y15" s="25">
        <f t="shared" si="8"/>
        <v>17.98197548666186</v>
      </c>
      <c r="Z15" s="10">
        <v>5117</v>
      </c>
      <c r="AA15" s="26">
        <f t="shared" si="9"/>
        <v>27.105726011334767</v>
      </c>
      <c r="AB15" s="52">
        <f t="shared" si="10"/>
        <v>4.874145006839945</v>
      </c>
      <c r="AC15">
        <v>76</v>
      </c>
      <c r="AD15">
        <v>67</v>
      </c>
      <c r="AE15">
        <v>252</v>
      </c>
      <c r="AF15" s="23">
        <v>1360</v>
      </c>
      <c r="AG15" s="23">
        <v>8371</v>
      </c>
      <c r="AH15" t="s">
        <v>56</v>
      </c>
    </row>
    <row r="16" spans="1:34" x14ac:dyDescent="0.25">
      <c r="A16" s="15">
        <v>9327</v>
      </c>
      <c r="B16" s="15">
        <v>10958</v>
      </c>
      <c r="C16" s="15">
        <v>11716</v>
      </c>
      <c r="D16" s="15">
        <v>11622</v>
      </c>
      <c r="E16" s="27">
        <f t="shared" si="11"/>
        <v>-94</v>
      </c>
      <c r="F16" s="26">
        <f t="shared" si="12"/>
        <v>-0.80232161147149195</v>
      </c>
      <c r="G16" s="51">
        <f t="shared" si="2"/>
        <v>2295</v>
      </c>
      <c r="H16" s="13">
        <v>20000</v>
      </c>
      <c r="I16" s="13">
        <v>40000</v>
      </c>
      <c r="J16" s="13">
        <v>32500</v>
      </c>
      <c r="K16" s="13">
        <v>44300</v>
      </c>
      <c r="L16" s="22">
        <f t="shared" si="3"/>
        <v>11800</v>
      </c>
      <c r="M16" s="14">
        <v>4984</v>
      </c>
      <c r="N16" s="14">
        <v>5934</v>
      </c>
      <c r="O16" s="14">
        <v>6148</v>
      </c>
      <c r="P16" s="14">
        <v>6194</v>
      </c>
      <c r="Q16" s="29">
        <f t="shared" si="4"/>
        <v>46</v>
      </c>
      <c r="R16" s="24">
        <f t="shared" si="5"/>
        <v>0.74821080026024722</v>
      </c>
      <c r="S16" s="31">
        <f t="shared" si="13"/>
        <v>53.295474100843229</v>
      </c>
      <c r="T16" s="34">
        <v>575</v>
      </c>
      <c r="U16" s="34">
        <v>669</v>
      </c>
      <c r="V16" s="34">
        <v>703</v>
      </c>
      <c r="W16" s="34">
        <v>655</v>
      </c>
      <c r="X16" s="22">
        <f t="shared" si="7"/>
        <v>-48</v>
      </c>
      <c r="Y16" s="25">
        <f t="shared" si="8"/>
        <v>17.743511450381678</v>
      </c>
      <c r="Z16" s="10">
        <v>3845</v>
      </c>
      <c r="AA16" s="26">
        <f t="shared" si="9"/>
        <v>17.035110533159948</v>
      </c>
      <c r="AB16" s="52">
        <f t="shared" si="10"/>
        <v>3.022626788036411</v>
      </c>
      <c r="AC16">
        <v>26</v>
      </c>
      <c r="AD16">
        <v>37</v>
      </c>
      <c r="AE16">
        <v>56</v>
      </c>
      <c r="AF16" s="23">
        <v>965</v>
      </c>
      <c r="AG16" s="23">
        <v>2260</v>
      </c>
      <c r="AH16" t="s">
        <v>60</v>
      </c>
    </row>
    <row r="17" spans="1:34" x14ac:dyDescent="0.25">
      <c r="A17" s="15">
        <v>2173</v>
      </c>
      <c r="B17" s="15">
        <v>1659</v>
      </c>
      <c r="C17" s="15">
        <v>1631</v>
      </c>
      <c r="D17" s="15">
        <v>1700</v>
      </c>
      <c r="E17" s="27">
        <f t="shared" si="11"/>
        <v>69</v>
      </c>
      <c r="F17" s="26">
        <f t="shared" si="12"/>
        <v>4.2305334150827711</v>
      </c>
      <c r="G17" s="51">
        <f t="shared" si="2"/>
        <v>-473</v>
      </c>
      <c r="H17" s="13">
        <v>2300</v>
      </c>
      <c r="I17" s="13">
        <v>1000</v>
      </c>
      <c r="J17" s="13">
        <v>700</v>
      </c>
      <c r="K17" s="13">
        <v>1000</v>
      </c>
      <c r="L17" s="22">
        <f t="shared" si="3"/>
        <v>300</v>
      </c>
      <c r="M17" s="14">
        <v>971</v>
      </c>
      <c r="N17" s="14">
        <v>837</v>
      </c>
      <c r="O17" s="14">
        <v>732</v>
      </c>
      <c r="P17" s="14">
        <v>900</v>
      </c>
      <c r="Q17" s="29">
        <f t="shared" si="4"/>
        <v>168</v>
      </c>
      <c r="R17" s="24">
        <f t="shared" si="5"/>
        <v>22.950819672131146</v>
      </c>
      <c r="S17" s="31">
        <f t="shared" si="13"/>
        <v>52.941176470588232</v>
      </c>
      <c r="T17" s="35">
        <v>80</v>
      </c>
      <c r="U17" s="35">
        <v>89</v>
      </c>
      <c r="V17" s="35">
        <v>94</v>
      </c>
      <c r="W17" s="35">
        <v>100</v>
      </c>
      <c r="X17" s="22">
        <f t="shared" si="7"/>
        <v>6</v>
      </c>
      <c r="Y17" s="25">
        <f t="shared" si="8"/>
        <v>17</v>
      </c>
      <c r="Z17" s="10">
        <v>474</v>
      </c>
      <c r="AA17" s="26">
        <f t="shared" si="9"/>
        <v>21.09704641350211</v>
      </c>
      <c r="AB17" s="52">
        <f t="shared" si="10"/>
        <v>3.5864978902953588</v>
      </c>
      <c r="AC17">
        <v>6</v>
      </c>
      <c r="AD17">
        <v>4</v>
      </c>
      <c r="AE17">
        <v>5</v>
      </c>
      <c r="AF17" s="23">
        <v>180</v>
      </c>
      <c r="AG17" s="23">
        <v>200</v>
      </c>
      <c r="AH17" s="68" t="s">
        <v>64</v>
      </c>
    </row>
    <row r="18" spans="1:34" x14ac:dyDescent="0.25">
      <c r="A18" s="15">
        <v>9311</v>
      </c>
      <c r="B18" s="15">
        <v>9406</v>
      </c>
      <c r="C18" s="15">
        <v>10690</v>
      </c>
      <c r="D18" s="15">
        <v>10680</v>
      </c>
      <c r="E18" s="27">
        <f t="shared" si="11"/>
        <v>-10</v>
      </c>
      <c r="F18" s="26">
        <f t="shared" si="12"/>
        <v>-9.3545369504209538E-2</v>
      </c>
      <c r="G18" s="51">
        <f t="shared" si="2"/>
        <v>1369</v>
      </c>
      <c r="H18" s="13">
        <v>9400</v>
      </c>
      <c r="I18" s="13">
        <v>9700</v>
      </c>
      <c r="J18" s="13">
        <v>10000</v>
      </c>
      <c r="K18" s="13">
        <v>10000</v>
      </c>
      <c r="L18" s="22">
        <f t="shared" si="3"/>
        <v>0</v>
      </c>
      <c r="M18" s="14">
        <v>3010</v>
      </c>
      <c r="N18" s="14">
        <v>3518</v>
      </c>
      <c r="O18" s="14">
        <v>2801</v>
      </c>
      <c r="P18" s="14">
        <v>2742</v>
      </c>
      <c r="Q18" s="29">
        <f t="shared" si="4"/>
        <v>-59</v>
      </c>
      <c r="R18" s="24">
        <f t="shared" si="5"/>
        <v>-2.106390574794716</v>
      </c>
      <c r="S18" s="31">
        <f t="shared" si="13"/>
        <v>25.674157303370787</v>
      </c>
      <c r="T18" s="34">
        <v>485</v>
      </c>
      <c r="U18" s="34">
        <v>465</v>
      </c>
      <c r="V18" s="34">
        <v>485</v>
      </c>
      <c r="W18" s="34">
        <v>506</v>
      </c>
      <c r="X18" s="22">
        <f t="shared" si="7"/>
        <v>21</v>
      </c>
      <c r="Y18" s="25">
        <f t="shared" si="8"/>
        <v>21.106719367588934</v>
      </c>
      <c r="Z18" s="10">
        <v>2094</v>
      </c>
      <c r="AA18" s="26">
        <f t="shared" si="9"/>
        <v>24.164278892072588</v>
      </c>
      <c r="AB18" s="52">
        <f t="shared" si="10"/>
        <v>5.100286532951289</v>
      </c>
      <c r="AC18">
        <v>5</v>
      </c>
      <c r="AD18">
        <v>16</v>
      </c>
      <c r="AE18">
        <v>24</v>
      </c>
      <c r="AF18" s="23">
        <v>500</v>
      </c>
      <c r="AG18" s="23">
        <v>800</v>
      </c>
      <c r="AH18" t="s">
        <v>68</v>
      </c>
    </row>
    <row r="19" spans="1:34" x14ac:dyDescent="0.25">
      <c r="A19" s="15">
        <v>120628</v>
      </c>
      <c r="B19" s="15">
        <v>129612</v>
      </c>
      <c r="C19" s="15">
        <v>122363</v>
      </c>
      <c r="D19" s="15">
        <v>118378</v>
      </c>
      <c r="E19" s="27">
        <f t="shared" si="11"/>
        <v>-3985</v>
      </c>
      <c r="F19" s="26">
        <f t="shared" si="12"/>
        <v>-3.2567034152480732</v>
      </c>
      <c r="G19" s="51">
        <f t="shared" si="2"/>
        <v>-2250</v>
      </c>
      <c r="H19" s="13">
        <v>83126</v>
      </c>
      <c r="I19" s="13">
        <v>90080</v>
      </c>
      <c r="J19" s="13">
        <v>82673</v>
      </c>
      <c r="K19" s="13">
        <v>84201</v>
      </c>
      <c r="L19" s="22">
        <f t="shared" si="3"/>
        <v>1528</v>
      </c>
      <c r="M19" s="14">
        <v>50348</v>
      </c>
      <c r="N19" s="14">
        <v>55176</v>
      </c>
      <c r="O19" s="14">
        <v>52359</v>
      </c>
      <c r="P19" s="14">
        <v>46062</v>
      </c>
      <c r="Q19" s="29">
        <f t="shared" si="4"/>
        <v>-6297</v>
      </c>
      <c r="R19" s="24">
        <f t="shared" si="5"/>
        <v>-12.026585687274395</v>
      </c>
      <c r="S19" s="31">
        <f t="shared" si="13"/>
        <v>38.910946290695904</v>
      </c>
      <c r="T19" s="34">
        <v>5136</v>
      </c>
      <c r="U19" s="34">
        <v>5055</v>
      </c>
      <c r="V19" s="34">
        <v>4851</v>
      </c>
      <c r="W19" s="34">
        <v>4756</v>
      </c>
      <c r="X19" s="22">
        <f t="shared" si="7"/>
        <v>-95</v>
      </c>
      <c r="Y19" s="25">
        <f t="shared" si="8"/>
        <v>24.890243902439025</v>
      </c>
      <c r="Z19" s="10">
        <v>22096</v>
      </c>
      <c r="AA19" s="26">
        <f t="shared" si="9"/>
        <v>21.524257784214338</v>
      </c>
      <c r="AB19" s="52">
        <f t="shared" si="10"/>
        <v>5.3574402606806659</v>
      </c>
      <c r="AC19">
        <v>105</v>
      </c>
      <c r="AD19">
        <v>132</v>
      </c>
      <c r="AE19">
        <v>293</v>
      </c>
      <c r="AF19" s="23">
        <v>3398</v>
      </c>
      <c r="AG19" s="23">
        <v>8189</v>
      </c>
      <c r="AH19" s="9" t="s">
        <v>69</v>
      </c>
    </row>
    <row r="20" spans="1:34" x14ac:dyDescent="0.25">
      <c r="A20" s="11">
        <v>68221</v>
      </c>
      <c r="B20" s="11">
        <v>82999</v>
      </c>
      <c r="C20" s="11">
        <v>85726</v>
      </c>
      <c r="D20" s="11">
        <v>84131</v>
      </c>
      <c r="E20" s="27">
        <f t="shared" si="11"/>
        <v>-1595</v>
      </c>
      <c r="F20" s="26">
        <f t="shared" si="12"/>
        <v>-1.8605790541959266</v>
      </c>
      <c r="G20" s="51">
        <f t="shared" si="2"/>
        <v>15910</v>
      </c>
      <c r="H20" s="13">
        <v>210998</v>
      </c>
      <c r="I20" s="13">
        <v>683906</v>
      </c>
      <c r="J20" s="13">
        <v>585653</v>
      </c>
      <c r="K20" s="13">
        <v>583234</v>
      </c>
      <c r="L20" s="22">
        <f t="shared" si="3"/>
        <v>-2419</v>
      </c>
      <c r="M20" s="14">
        <v>27854</v>
      </c>
      <c r="N20" s="14">
        <v>35687</v>
      </c>
      <c r="O20" s="14">
        <v>34959</v>
      </c>
      <c r="P20" s="14">
        <v>36554</v>
      </c>
      <c r="Q20" s="29">
        <f t="shared" si="4"/>
        <v>1595</v>
      </c>
      <c r="R20" s="24">
        <f t="shared" si="5"/>
        <v>4.56248748533997</v>
      </c>
      <c r="S20" s="31">
        <f t="shared" si="13"/>
        <v>43.448907061606306</v>
      </c>
      <c r="T20" s="34">
        <v>3420</v>
      </c>
      <c r="U20" s="34">
        <v>4057</v>
      </c>
      <c r="V20" s="34">
        <v>4065</v>
      </c>
      <c r="W20" s="34">
        <v>3900</v>
      </c>
      <c r="X20" s="22">
        <f t="shared" si="7"/>
        <v>-165</v>
      </c>
      <c r="Y20" s="25">
        <f t="shared" si="8"/>
        <v>21.572051282051284</v>
      </c>
      <c r="Z20" s="10">
        <v>23964</v>
      </c>
      <c r="AA20" s="26">
        <f t="shared" si="9"/>
        <v>16.274411617426139</v>
      </c>
      <c r="AB20" s="52">
        <f t="shared" si="10"/>
        <v>3.5107244199632781</v>
      </c>
      <c r="AC20">
        <v>96</v>
      </c>
      <c r="AD20">
        <v>114</v>
      </c>
      <c r="AE20">
        <v>92</v>
      </c>
      <c r="AF20" s="23">
        <v>2280</v>
      </c>
      <c r="AG20" s="23">
        <v>3403</v>
      </c>
      <c r="AH20" t="s">
        <v>70</v>
      </c>
    </row>
    <row r="21" spans="1:34" x14ac:dyDescent="0.25">
      <c r="A21" s="15">
        <v>91154</v>
      </c>
      <c r="B21" s="15">
        <v>89711</v>
      </c>
      <c r="C21" s="15">
        <v>89631</v>
      </c>
      <c r="D21" s="15">
        <v>83721</v>
      </c>
      <c r="E21" s="27">
        <f t="shared" si="11"/>
        <v>-5910</v>
      </c>
      <c r="F21" s="26">
        <f t="shared" si="12"/>
        <v>-6.5937008401111221</v>
      </c>
      <c r="G21" s="51">
        <f t="shared" si="2"/>
        <v>-7433</v>
      </c>
      <c r="H21" s="13">
        <v>65950</v>
      </c>
      <c r="I21" s="13">
        <v>66215</v>
      </c>
      <c r="J21" s="13">
        <v>60253</v>
      </c>
      <c r="K21" s="13">
        <v>61391</v>
      </c>
      <c r="L21" s="22">
        <f t="shared" si="3"/>
        <v>1138</v>
      </c>
      <c r="M21" s="14">
        <v>35970</v>
      </c>
      <c r="N21" s="14">
        <v>37451</v>
      </c>
      <c r="O21" s="14">
        <v>42159</v>
      </c>
      <c r="P21" s="14">
        <v>39807</v>
      </c>
      <c r="Q21" s="29">
        <f t="shared" si="4"/>
        <v>-2352</v>
      </c>
      <c r="R21" s="24">
        <f t="shared" si="5"/>
        <v>-5.5788799544581229</v>
      </c>
      <c r="S21" s="31">
        <f t="shared" si="13"/>
        <v>47.547210377324689</v>
      </c>
      <c r="T21" s="37">
        <v>3888</v>
      </c>
      <c r="U21" s="37">
        <v>3685</v>
      </c>
      <c r="V21" s="37">
        <v>3836</v>
      </c>
      <c r="W21" s="37">
        <v>3775</v>
      </c>
      <c r="X21" s="22">
        <f t="shared" si="7"/>
        <v>-61</v>
      </c>
      <c r="Y21" s="25">
        <f t="shared" si="8"/>
        <v>22.177748344370862</v>
      </c>
      <c r="Z21" s="10">
        <v>14943</v>
      </c>
      <c r="AA21" s="26">
        <f t="shared" si="9"/>
        <v>25.262664792879608</v>
      </c>
      <c r="AB21" s="52">
        <f t="shared" si="10"/>
        <v>5.6026902228468183</v>
      </c>
      <c r="AC21">
        <v>57</v>
      </c>
      <c r="AD21">
        <v>63</v>
      </c>
      <c r="AE21">
        <v>91</v>
      </c>
      <c r="AF21" s="23">
        <v>2584</v>
      </c>
      <c r="AG21" s="23">
        <v>2760</v>
      </c>
      <c r="AH21" t="s">
        <v>73</v>
      </c>
    </row>
    <row r="22" spans="1:34" x14ac:dyDescent="0.25">
      <c r="A22" s="15">
        <v>7804</v>
      </c>
      <c r="B22" s="15">
        <v>7451</v>
      </c>
      <c r="C22" s="15">
        <v>7395</v>
      </c>
      <c r="D22" s="15">
        <v>7522</v>
      </c>
      <c r="E22" s="27">
        <f t="shared" si="11"/>
        <v>127</v>
      </c>
      <c r="F22" s="26">
        <f t="shared" si="12"/>
        <v>1.7173766058147397</v>
      </c>
      <c r="G22" s="51">
        <f t="shared" si="2"/>
        <v>-282</v>
      </c>
      <c r="H22" s="13">
        <v>2364</v>
      </c>
      <c r="I22" s="13">
        <v>3000</v>
      </c>
      <c r="J22" s="13">
        <v>3100</v>
      </c>
      <c r="K22" s="13">
        <v>3100</v>
      </c>
      <c r="L22" s="22">
        <f t="shared" si="3"/>
        <v>0</v>
      </c>
      <c r="M22" s="14">
        <v>3255</v>
      </c>
      <c r="N22" s="14">
        <v>3582</v>
      </c>
      <c r="O22" s="14">
        <v>3233</v>
      </c>
      <c r="P22" s="14">
        <v>4048</v>
      </c>
      <c r="Q22" s="29">
        <f t="shared" si="4"/>
        <v>815</v>
      </c>
      <c r="R22" s="24">
        <f t="shared" si="5"/>
        <v>25.208784410763997</v>
      </c>
      <c r="S22" s="31">
        <f t="shared" si="13"/>
        <v>53.815474607817073</v>
      </c>
      <c r="T22" s="34">
        <v>331</v>
      </c>
      <c r="U22" s="34">
        <v>321</v>
      </c>
      <c r="V22" s="34">
        <v>328</v>
      </c>
      <c r="W22" s="34">
        <v>330</v>
      </c>
      <c r="X22" s="22">
        <f t="shared" si="7"/>
        <v>2</v>
      </c>
      <c r="Y22" s="25">
        <f t="shared" si="8"/>
        <v>22.793939393939393</v>
      </c>
      <c r="Z22" s="10">
        <v>2473</v>
      </c>
      <c r="AA22" s="26">
        <f t="shared" si="9"/>
        <v>13.344116457743631</v>
      </c>
      <c r="AB22" s="52">
        <f t="shared" si="10"/>
        <v>3.0416498180347755</v>
      </c>
      <c r="AC22">
        <v>12</v>
      </c>
      <c r="AD22">
        <v>12</v>
      </c>
      <c r="AE22">
        <v>12</v>
      </c>
      <c r="AF22" s="23">
        <v>270</v>
      </c>
      <c r="AG22" s="23">
        <v>270</v>
      </c>
      <c r="AH22" t="s">
        <v>74</v>
      </c>
    </row>
    <row r="23" spans="1:34" x14ac:dyDescent="0.25">
      <c r="A23" s="15">
        <v>24173</v>
      </c>
      <c r="B23" s="15">
        <v>24177</v>
      </c>
      <c r="C23" s="15">
        <v>21141</v>
      </c>
      <c r="D23" s="15">
        <v>26680</v>
      </c>
      <c r="E23" s="27">
        <f t="shared" si="11"/>
        <v>5539</v>
      </c>
      <c r="F23" s="26">
        <f t="shared" si="12"/>
        <v>26.200274348422496</v>
      </c>
      <c r="G23" s="51">
        <f t="shared" si="2"/>
        <v>2507</v>
      </c>
      <c r="H23" s="13">
        <v>24553</v>
      </c>
      <c r="I23" s="13">
        <v>29310</v>
      </c>
      <c r="J23" s="13">
        <v>27445</v>
      </c>
      <c r="K23" s="13">
        <v>23083</v>
      </c>
      <c r="L23" s="22">
        <f t="shared" si="3"/>
        <v>-4362</v>
      </c>
      <c r="M23" s="14">
        <v>10097</v>
      </c>
      <c r="N23" s="14">
        <v>11127</v>
      </c>
      <c r="O23" s="14">
        <v>12637</v>
      </c>
      <c r="P23" s="14">
        <v>10078</v>
      </c>
      <c r="Q23" s="29">
        <f t="shared" si="4"/>
        <v>-2559</v>
      </c>
      <c r="R23" s="24">
        <f t="shared" si="5"/>
        <v>-20.25005934952916</v>
      </c>
      <c r="S23" s="31">
        <f t="shared" si="13"/>
        <v>37.7736131934033</v>
      </c>
      <c r="T23" s="34">
        <v>825</v>
      </c>
      <c r="U23" s="34">
        <v>897</v>
      </c>
      <c r="V23" s="34">
        <v>870</v>
      </c>
      <c r="W23" s="34">
        <v>635</v>
      </c>
      <c r="X23" s="22">
        <f t="shared" si="7"/>
        <v>-235</v>
      </c>
      <c r="Y23" s="25">
        <f t="shared" si="8"/>
        <v>42.015748031496067</v>
      </c>
      <c r="Z23" s="10">
        <v>4492</v>
      </c>
      <c r="AA23" s="26">
        <f t="shared" si="9"/>
        <v>14.136242208370437</v>
      </c>
      <c r="AB23" s="52">
        <f t="shared" si="10"/>
        <v>5.9394479073909174</v>
      </c>
      <c r="AC23">
        <v>21</v>
      </c>
      <c r="AD23">
        <v>25</v>
      </c>
      <c r="AE23">
        <v>88</v>
      </c>
      <c r="AF23" s="23">
        <v>451</v>
      </c>
      <c r="AG23" s="23">
        <v>590</v>
      </c>
      <c r="AH23" s="9" t="s">
        <v>75</v>
      </c>
    </row>
    <row r="24" spans="1:34" x14ac:dyDescent="0.25">
      <c r="A24" s="1">
        <f>SUM(A2:A23)</f>
        <v>590878</v>
      </c>
      <c r="B24" s="1">
        <v>2223176</v>
      </c>
      <c r="C24" s="1">
        <f>SUM(C2:C23)</f>
        <v>618076</v>
      </c>
      <c r="D24" s="1">
        <f>SUM(D2:D23)</f>
        <v>596907</v>
      </c>
      <c r="E24" s="27">
        <f t="shared" si="11"/>
        <v>-21169</v>
      </c>
      <c r="F24" s="26">
        <f t="shared" si="12"/>
        <v>-3.4249833353827039</v>
      </c>
      <c r="G24" s="51">
        <f t="shared" si="2"/>
        <v>6029</v>
      </c>
      <c r="H24" s="2">
        <f>SUM(H2:H23)</f>
        <v>730550</v>
      </c>
      <c r="I24" s="2">
        <f>SUM(I2:I23)</f>
        <v>1238254</v>
      </c>
      <c r="J24" s="2">
        <f>SUM(J2:J23)</f>
        <v>1125426</v>
      </c>
      <c r="K24" s="2">
        <f>SUM(K2:K23)</f>
        <v>1116199</v>
      </c>
      <c r="L24" s="22">
        <f t="shared" si="3"/>
        <v>-9227</v>
      </c>
      <c r="M24" s="3">
        <f>SUM(M2:M23)</f>
        <v>239524</v>
      </c>
      <c r="N24" s="3">
        <v>905733</v>
      </c>
      <c r="O24" s="3">
        <f>SUM(O2:O23)</f>
        <v>260293</v>
      </c>
      <c r="P24" s="3">
        <f>SUM(P2:P23)</f>
        <v>253845</v>
      </c>
      <c r="Q24" s="29">
        <f t="shared" si="4"/>
        <v>-6448</v>
      </c>
      <c r="R24" s="24">
        <f t="shared" si="5"/>
        <v>-2.4772083767139339</v>
      </c>
      <c r="S24" s="31">
        <f t="shared" si="13"/>
        <v>42.526725268760458</v>
      </c>
      <c r="T24" s="38">
        <f>SUM(T2:T23)</f>
        <v>27469</v>
      </c>
      <c r="U24" s="38">
        <f>SUM(U2:U23)</f>
        <v>28342</v>
      </c>
      <c r="V24" s="38">
        <f>SUM(V2:V23)</f>
        <v>28451</v>
      </c>
      <c r="W24" s="38">
        <f>SUM(W2:W23)</f>
        <v>27272</v>
      </c>
      <c r="X24" s="22">
        <f t="shared" si="7"/>
        <v>-1179</v>
      </c>
      <c r="Y24" s="25">
        <f t="shared" si="8"/>
        <v>21.887173657964212</v>
      </c>
      <c r="Z24" s="47">
        <f>SUM(Z2:Z23)</f>
        <v>134400</v>
      </c>
      <c r="AA24" s="48">
        <f t="shared" si="9"/>
        <v>20.291666666666668</v>
      </c>
      <c r="AB24" s="52">
        <f t="shared" si="10"/>
        <v>4.4412723214285714</v>
      </c>
      <c r="AC24" s="9">
        <f>SUM(AC2:AC23)</f>
        <v>708</v>
      </c>
      <c r="AD24" s="9">
        <f>SUM(AD2:AD23)</f>
        <v>787</v>
      </c>
      <c r="AE24" s="9">
        <f>SUM(AE2:AE23)</f>
        <v>2763</v>
      </c>
      <c r="AF24" s="9">
        <f>SUM(AF2:AF23)</f>
        <v>20861</v>
      </c>
      <c r="AG24" s="47">
        <f>SUM(AG2:AG23)</f>
        <v>65370</v>
      </c>
      <c r="AH24" s="9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H49"/>
  <sheetViews>
    <sheetView zoomScale="60" zoomScaleNormal="60" workbookViewId="0">
      <selection activeCell="E29" sqref="E29"/>
    </sheetView>
  </sheetViews>
  <sheetFormatPr baseColWidth="10" defaultColWidth="11.42578125" defaultRowHeight="15" x14ac:dyDescent="0.25"/>
  <sheetData>
    <row r="1" spans="1:34" ht="45" x14ac:dyDescent="0.25">
      <c r="A1" s="4" t="s">
        <v>0</v>
      </c>
      <c r="B1" s="4" t="s">
        <v>1</v>
      </c>
      <c r="C1" s="4" t="s">
        <v>2</v>
      </c>
      <c r="D1" s="4" t="s">
        <v>3</v>
      </c>
      <c r="E1" s="5" t="s">
        <v>4</v>
      </c>
      <c r="F1" s="5" t="s">
        <v>5</v>
      </c>
      <c r="G1" s="5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5" t="s">
        <v>4</v>
      </c>
      <c r="M1" s="7" t="s">
        <v>11</v>
      </c>
      <c r="N1" s="7" t="s">
        <v>12</v>
      </c>
      <c r="O1" s="7" t="s">
        <v>13</v>
      </c>
      <c r="P1" s="7" t="s">
        <v>14</v>
      </c>
      <c r="Q1" s="12" t="s">
        <v>15</v>
      </c>
      <c r="R1" s="12" t="s">
        <v>5</v>
      </c>
      <c r="S1" s="30" t="s">
        <v>16</v>
      </c>
      <c r="T1" s="32" t="s">
        <v>17</v>
      </c>
      <c r="U1" s="32" t="s">
        <v>18</v>
      </c>
      <c r="V1" s="32" t="s">
        <v>19</v>
      </c>
      <c r="W1" s="32" t="s">
        <v>20</v>
      </c>
      <c r="X1" s="5" t="s">
        <v>4</v>
      </c>
      <c r="Y1" s="17" t="s">
        <v>21</v>
      </c>
      <c r="Z1" s="5" t="s">
        <v>22</v>
      </c>
      <c r="AA1" s="5" t="s">
        <v>23</v>
      </c>
      <c r="AB1" s="5" t="s">
        <v>24</v>
      </c>
      <c r="AC1" s="5" t="s">
        <v>25</v>
      </c>
      <c r="AD1" s="5" t="s">
        <v>26</v>
      </c>
      <c r="AE1" s="5" t="s">
        <v>27</v>
      </c>
      <c r="AF1" s="5" t="s">
        <v>28</v>
      </c>
      <c r="AG1" s="5" t="s">
        <v>29</v>
      </c>
      <c r="AH1" s="8" t="s">
        <v>30</v>
      </c>
    </row>
    <row r="2" spans="1:34" s="66" customFormat="1" ht="45" x14ac:dyDescent="0.25">
      <c r="A2" s="49">
        <v>7230</v>
      </c>
      <c r="B2" s="49">
        <v>6730</v>
      </c>
      <c r="C2" s="50">
        <v>6728</v>
      </c>
      <c r="D2" s="50">
        <v>5468</v>
      </c>
      <c r="E2" s="51">
        <f t="shared" ref="E2:E13" si="0">SUM(D2-C2)</f>
        <v>-1260</v>
      </c>
      <c r="F2" s="52">
        <f t="shared" ref="F2:F13" si="1">SUM(E2*100/C2)</f>
        <v>-18.727705112960759</v>
      </c>
      <c r="G2" s="51">
        <f>SUM(D2-A2)</f>
        <v>-1762</v>
      </c>
      <c r="H2" s="53">
        <v>5550</v>
      </c>
      <c r="I2" s="53">
        <v>5762</v>
      </c>
      <c r="J2" s="54">
        <v>4600</v>
      </c>
      <c r="K2" s="55">
        <v>4000</v>
      </c>
      <c r="L2" s="56">
        <f t="shared" ref="L2:L49" si="2">SUM(K2-J2)</f>
        <v>-600</v>
      </c>
      <c r="M2" s="57">
        <v>5788</v>
      </c>
      <c r="N2" s="57">
        <v>5316</v>
      </c>
      <c r="O2" s="58">
        <v>5497</v>
      </c>
      <c r="P2" s="59">
        <v>4268</v>
      </c>
      <c r="Q2" s="60">
        <f t="shared" ref="Q2:Q49" si="3">SUM(P2-O2)</f>
        <v>-1229</v>
      </c>
      <c r="R2" s="61">
        <f>SUM(Q2*100/O2)</f>
        <v>-22.357649627069311</v>
      </c>
      <c r="S2" s="62">
        <f t="shared" ref="S2:S13" si="4">SUM(P2*100/D2)</f>
        <v>78.054133138258962</v>
      </c>
      <c r="T2" s="63">
        <v>311</v>
      </c>
      <c r="U2" s="63">
        <v>298</v>
      </c>
      <c r="V2" s="63">
        <v>250</v>
      </c>
      <c r="W2" s="63">
        <v>268</v>
      </c>
      <c r="X2" s="56">
        <f t="shared" ref="X2:X49" si="5">SUM(W2-V2)</f>
        <v>18</v>
      </c>
      <c r="Y2" s="64">
        <f t="shared" ref="Y2:Y49" si="6">SUM(D2/W2)</f>
        <v>20.402985074626866</v>
      </c>
      <c r="Z2" s="56">
        <v>1684</v>
      </c>
      <c r="AA2" s="52">
        <f>SUM(W2*100/Z2)</f>
        <v>15.914489311163896</v>
      </c>
      <c r="AB2" s="52">
        <f>SUM(D2/Z2)</f>
        <v>3.2470308788598574</v>
      </c>
      <c r="AC2" s="56">
        <v>58</v>
      </c>
      <c r="AD2" s="56">
        <v>2</v>
      </c>
      <c r="AE2" s="56">
        <v>52</v>
      </c>
      <c r="AF2" s="65">
        <v>155</v>
      </c>
      <c r="AG2" s="65">
        <v>1060</v>
      </c>
      <c r="AH2" s="67" t="s">
        <v>31</v>
      </c>
    </row>
    <row r="3" spans="1:34" ht="45" x14ac:dyDescent="0.25">
      <c r="A3" s="19">
        <v>16217</v>
      </c>
      <c r="B3" s="19">
        <v>15549</v>
      </c>
      <c r="C3" s="19">
        <v>15021</v>
      </c>
      <c r="D3" s="19">
        <v>16484</v>
      </c>
      <c r="E3" s="27">
        <f t="shared" si="0"/>
        <v>1463</v>
      </c>
      <c r="F3" s="26">
        <f t="shared" si="1"/>
        <v>9.7396977564742695</v>
      </c>
      <c r="G3" s="51">
        <f t="shared" ref="G3:G49" si="7">SUM(D3-A3)</f>
        <v>267</v>
      </c>
      <c r="H3" s="20">
        <v>34654</v>
      </c>
      <c r="I3" s="20">
        <v>30592</v>
      </c>
      <c r="J3" s="20">
        <v>40000</v>
      </c>
      <c r="K3" s="20">
        <v>36000</v>
      </c>
      <c r="L3" s="22">
        <f t="shared" si="2"/>
        <v>-4000</v>
      </c>
      <c r="M3" s="21">
        <v>7448</v>
      </c>
      <c r="N3" s="21">
        <v>8162</v>
      </c>
      <c r="O3" s="21">
        <v>7896</v>
      </c>
      <c r="P3" s="21">
        <v>9575</v>
      </c>
      <c r="Q3" s="29">
        <f t="shared" si="3"/>
        <v>1679</v>
      </c>
      <c r="R3" s="24">
        <f t="shared" ref="R3:R49" si="8">SUM(Q3*100/O3)</f>
        <v>21.263931104356637</v>
      </c>
      <c r="S3" s="31">
        <f t="shared" si="4"/>
        <v>58.086629458869204</v>
      </c>
      <c r="T3" s="33">
        <v>1140</v>
      </c>
      <c r="U3" s="33">
        <v>1259</v>
      </c>
      <c r="V3" s="33">
        <v>1273</v>
      </c>
      <c r="W3" s="33">
        <v>1332</v>
      </c>
      <c r="X3" s="22">
        <f t="shared" si="5"/>
        <v>59</v>
      </c>
      <c r="Y3" s="25">
        <f t="shared" si="6"/>
        <v>12.375375375375375</v>
      </c>
      <c r="Z3" s="22">
        <v>4864</v>
      </c>
      <c r="AA3" s="26">
        <f t="shared" ref="AA3:AA49" si="9">SUM(W3*100/Z3)</f>
        <v>27.38486842105263</v>
      </c>
      <c r="AB3" s="52">
        <f t="shared" ref="AB3:AB49" si="10">SUM(D3/Z3)</f>
        <v>3.3889802631578947</v>
      </c>
      <c r="AC3" s="22">
        <v>24</v>
      </c>
      <c r="AD3" s="22">
        <v>22</v>
      </c>
      <c r="AE3" s="22">
        <v>32</v>
      </c>
      <c r="AF3" s="28">
        <v>400</v>
      </c>
      <c r="AG3" s="28">
        <v>900</v>
      </c>
      <c r="AH3" s="18" t="s">
        <v>32</v>
      </c>
    </row>
    <row r="4" spans="1:34" x14ac:dyDescent="0.25">
      <c r="A4" s="15">
        <v>4361</v>
      </c>
      <c r="B4" s="15">
        <v>4500</v>
      </c>
      <c r="C4" s="15">
        <v>4400</v>
      </c>
      <c r="D4" s="15">
        <v>4180</v>
      </c>
      <c r="E4" s="27">
        <f t="shared" si="0"/>
        <v>-220</v>
      </c>
      <c r="F4" s="26">
        <f t="shared" si="1"/>
        <v>-5</v>
      </c>
      <c r="G4" s="51">
        <f t="shared" si="7"/>
        <v>-181</v>
      </c>
      <c r="H4" s="13">
        <v>2300</v>
      </c>
      <c r="I4" s="13">
        <v>2000</v>
      </c>
      <c r="J4" s="13">
        <v>1950</v>
      </c>
      <c r="K4" s="13">
        <v>1890</v>
      </c>
      <c r="L4" s="22">
        <f t="shared" si="2"/>
        <v>-60</v>
      </c>
      <c r="M4" s="14">
        <v>2531</v>
      </c>
      <c r="N4" s="14">
        <v>2650</v>
      </c>
      <c r="O4" s="14">
        <v>2280</v>
      </c>
      <c r="P4" s="14">
        <v>2007</v>
      </c>
      <c r="Q4" s="29">
        <f t="shared" si="3"/>
        <v>-273</v>
      </c>
      <c r="R4" s="24">
        <f t="shared" si="8"/>
        <v>-11.973684210526315</v>
      </c>
      <c r="S4" s="31">
        <f t="shared" si="4"/>
        <v>48.014354066985646</v>
      </c>
      <c r="T4" s="34">
        <v>145</v>
      </c>
      <c r="U4" s="34">
        <v>145</v>
      </c>
      <c r="V4" s="34">
        <v>140</v>
      </c>
      <c r="W4" s="34">
        <v>111</v>
      </c>
      <c r="X4" s="22">
        <f t="shared" si="5"/>
        <v>-29</v>
      </c>
      <c r="Y4" s="25">
        <f t="shared" si="6"/>
        <v>37.657657657657658</v>
      </c>
      <c r="Z4" s="10">
        <v>1105</v>
      </c>
      <c r="AA4" s="26">
        <f t="shared" si="9"/>
        <v>10.04524886877828</v>
      </c>
      <c r="AB4" s="52">
        <f t="shared" si="10"/>
        <v>3.7828054298642533</v>
      </c>
      <c r="AC4">
        <v>28</v>
      </c>
      <c r="AD4">
        <v>20</v>
      </c>
      <c r="AE4">
        <v>35</v>
      </c>
      <c r="AF4" s="23">
        <v>350</v>
      </c>
      <c r="AG4" s="23">
        <v>495</v>
      </c>
      <c r="AH4" t="s">
        <v>33</v>
      </c>
    </row>
    <row r="5" spans="1:34" x14ac:dyDescent="0.25">
      <c r="A5" s="15">
        <v>2578</v>
      </c>
      <c r="B5" s="15">
        <v>1603</v>
      </c>
      <c r="C5" s="15">
        <v>2668</v>
      </c>
      <c r="D5" s="15">
        <v>3245</v>
      </c>
      <c r="E5" s="27">
        <f t="shared" si="0"/>
        <v>577</v>
      </c>
      <c r="F5" s="26">
        <f t="shared" si="1"/>
        <v>21.626686656671666</v>
      </c>
      <c r="G5" s="51">
        <f t="shared" si="7"/>
        <v>667</v>
      </c>
      <c r="H5" s="13">
        <v>500</v>
      </c>
      <c r="I5" s="13">
        <v>400</v>
      </c>
      <c r="J5" s="13">
        <v>800</v>
      </c>
      <c r="K5" s="13">
        <v>800</v>
      </c>
      <c r="L5" s="22">
        <f t="shared" si="2"/>
        <v>0</v>
      </c>
      <c r="M5" s="14">
        <v>1480</v>
      </c>
      <c r="N5" s="14">
        <v>686</v>
      </c>
      <c r="O5" s="14">
        <v>1423</v>
      </c>
      <c r="P5" s="14">
        <v>2051</v>
      </c>
      <c r="Q5" s="29">
        <f t="shared" si="3"/>
        <v>628</v>
      </c>
      <c r="R5" s="24">
        <f t="shared" si="8"/>
        <v>44.132115249472946</v>
      </c>
      <c r="S5" s="31">
        <f t="shared" si="4"/>
        <v>63.204930662557778</v>
      </c>
      <c r="T5" s="35">
        <v>97</v>
      </c>
      <c r="U5" s="35">
        <v>99</v>
      </c>
      <c r="V5" s="35">
        <v>109</v>
      </c>
      <c r="W5" s="35">
        <v>102</v>
      </c>
      <c r="X5" s="22">
        <f t="shared" si="5"/>
        <v>-7</v>
      </c>
      <c r="Y5" s="25">
        <f t="shared" si="6"/>
        <v>31.813725490196077</v>
      </c>
      <c r="Z5" s="10">
        <v>618</v>
      </c>
      <c r="AA5" s="26">
        <f t="shared" si="9"/>
        <v>16.50485436893204</v>
      </c>
      <c r="AB5" s="52">
        <f t="shared" si="10"/>
        <v>5.2508090614886731</v>
      </c>
      <c r="AE5">
        <v>15</v>
      </c>
      <c r="AF5" s="23"/>
      <c r="AG5" s="23">
        <v>425</v>
      </c>
      <c r="AH5" s="9" t="s">
        <v>34</v>
      </c>
    </row>
    <row r="6" spans="1:34" x14ac:dyDescent="0.25">
      <c r="A6" s="15">
        <v>15888</v>
      </c>
      <c r="B6" s="15">
        <v>17648</v>
      </c>
      <c r="C6" s="15">
        <v>18132</v>
      </c>
      <c r="D6" s="15">
        <v>15842</v>
      </c>
      <c r="E6" s="27">
        <f t="shared" si="0"/>
        <v>-2290</v>
      </c>
      <c r="F6" s="26">
        <f t="shared" si="1"/>
        <v>-12.629605118023385</v>
      </c>
      <c r="G6" s="51">
        <f t="shared" si="7"/>
        <v>-46</v>
      </c>
      <c r="H6" s="13">
        <v>22000</v>
      </c>
      <c r="I6" s="13">
        <v>22000</v>
      </c>
      <c r="J6" s="13">
        <v>22000</v>
      </c>
      <c r="K6" s="13">
        <v>22000</v>
      </c>
      <c r="L6" s="22">
        <f t="shared" si="2"/>
        <v>0</v>
      </c>
      <c r="M6" s="14">
        <v>11019</v>
      </c>
      <c r="N6" s="14">
        <v>10321</v>
      </c>
      <c r="O6" s="14">
        <v>8696</v>
      </c>
      <c r="P6" s="14">
        <v>10452</v>
      </c>
      <c r="Q6" s="29">
        <f t="shared" si="3"/>
        <v>1756</v>
      </c>
      <c r="R6" s="24">
        <f t="shared" si="8"/>
        <v>20.193192272309108</v>
      </c>
      <c r="S6" s="31">
        <f t="shared" si="4"/>
        <v>65.976518116399447</v>
      </c>
      <c r="T6" s="34">
        <v>686</v>
      </c>
      <c r="U6" s="34">
        <v>702</v>
      </c>
      <c r="V6" s="34">
        <v>691</v>
      </c>
      <c r="W6" s="34">
        <v>692</v>
      </c>
      <c r="X6" s="22">
        <f t="shared" si="5"/>
        <v>1</v>
      </c>
      <c r="Y6" s="25">
        <f t="shared" si="6"/>
        <v>22.893063583815028</v>
      </c>
      <c r="Z6" s="10">
        <v>2616</v>
      </c>
      <c r="AA6" s="26">
        <f t="shared" si="9"/>
        <v>26.452599388379205</v>
      </c>
      <c r="AB6" s="52">
        <f t="shared" si="10"/>
        <v>6.0558103975535165</v>
      </c>
      <c r="AC6">
        <v>14</v>
      </c>
      <c r="AD6">
        <v>12</v>
      </c>
      <c r="AE6">
        <v>40</v>
      </c>
      <c r="AF6" s="23">
        <v>940</v>
      </c>
      <c r="AG6" s="23">
        <v>1060</v>
      </c>
      <c r="AH6" s="9" t="s">
        <v>35</v>
      </c>
    </row>
    <row r="7" spans="1:34" x14ac:dyDescent="0.25">
      <c r="A7" s="15">
        <v>23529</v>
      </c>
      <c r="B7" s="15">
        <v>23070</v>
      </c>
      <c r="C7" s="15">
        <v>22765</v>
      </c>
      <c r="D7" s="15">
        <v>22502</v>
      </c>
      <c r="E7" s="27">
        <f t="shared" si="0"/>
        <v>-263</v>
      </c>
      <c r="F7" s="26">
        <f t="shared" si="1"/>
        <v>-1.1552822314957172</v>
      </c>
      <c r="G7" s="51">
        <f t="shared" si="7"/>
        <v>-1027</v>
      </c>
      <c r="H7" s="13">
        <v>28000</v>
      </c>
      <c r="I7" s="13">
        <v>39854</v>
      </c>
      <c r="J7" s="13">
        <v>40000</v>
      </c>
      <c r="K7" s="13">
        <v>36265</v>
      </c>
      <c r="L7" s="22">
        <f t="shared" si="2"/>
        <v>-3735</v>
      </c>
      <c r="M7" s="14">
        <v>11802</v>
      </c>
      <c r="N7" s="14">
        <v>8636</v>
      </c>
      <c r="O7" s="14">
        <v>9931</v>
      </c>
      <c r="P7" s="14">
        <v>10886</v>
      </c>
      <c r="Q7" s="29">
        <f t="shared" si="3"/>
        <v>955</v>
      </c>
      <c r="R7" s="24">
        <f t="shared" si="8"/>
        <v>9.6163528345584535</v>
      </c>
      <c r="S7" s="31">
        <f t="shared" si="4"/>
        <v>48.377921962492223</v>
      </c>
      <c r="T7" s="34">
        <v>1154</v>
      </c>
      <c r="U7" s="34">
        <v>1113</v>
      </c>
      <c r="V7" s="34">
        <v>1200</v>
      </c>
      <c r="W7" s="34">
        <v>1162</v>
      </c>
      <c r="X7" s="22">
        <f t="shared" si="5"/>
        <v>-38</v>
      </c>
      <c r="Y7" s="25">
        <f t="shared" si="6"/>
        <v>19.364888123924267</v>
      </c>
      <c r="Z7" s="10">
        <v>4962</v>
      </c>
      <c r="AA7" s="26">
        <f t="shared" si="9"/>
        <v>23.417976622329707</v>
      </c>
      <c r="AB7" s="52">
        <f t="shared" si="10"/>
        <v>4.5348649738008868</v>
      </c>
      <c r="AC7">
        <v>27</v>
      </c>
      <c r="AD7">
        <v>35</v>
      </c>
      <c r="AE7">
        <v>803</v>
      </c>
      <c r="AF7" s="23">
        <v>500</v>
      </c>
      <c r="AG7" s="23">
        <v>14377</v>
      </c>
      <c r="AH7" s="9" t="s">
        <v>36</v>
      </c>
    </row>
    <row r="8" spans="1:34" x14ac:dyDescent="0.25">
      <c r="A8" s="15">
        <v>13392</v>
      </c>
      <c r="B8" s="15">
        <v>11870</v>
      </c>
      <c r="C8" s="15">
        <v>11056</v>
      </c>
      <c r="D8" s="15">
        <v>10319</v>
      </c>
      <c r="E8" s="27">
        <f t="shared" si="0"/>
        <v>-737</v>
      </c>
      <c r="F8" s="26">
        <f t="shared" si="1"/>
        <v>-6.6660636758321274</v>
      </c>
      <c r="G8" s="51">
        <f t="shared" si="7"/>
        <v>-3073</v>
      </c>
      <c r="H8" s="13">
        <v>12000</v>
      </c>
      <c r="I8" s="13">
        <v>12000</v>
      </c>
      <c r="J8" s="13">
        <v>12000</v>
      </c>
      <c r="K8" s="13">
        <v>12000</v>
      </c>
      <c r="L8" s="22">
        <f t="shared" si="2"/>
        <v>0</v>
      </c>
      <c r="M8" s="14">
        <v>4878</v>
      </c>
      <c r="N8" s="14">
        <v>4386</v>
      </c>
      <c r="O8" s="14">
        <v>4124</v>
      </c>
      <c r="P8" s="14">
        <v>4112</v>
      </c>
      <c r="Q8" s="29">
        <f t="shared" si="3"/>
        <v>-12</v>
      </c>
      <c r="R8" s="24">
        <f t="shared" si="8"/>
        <v>-0.29097963142580019</v>
      </c>
      <c r="S8" s="31">
        <f t="shared" si="4"/>
        <v>39.848822560325615</v>
      </c>
      <c r="T8" s="34">
        <v>532</v>
      </c>
      <c r="U8" s="34">
        <v>495</v>
      </c>
      <c r="V8" s="34">
        <v>456</v>
      </c>
      <c r="W8" s="34">
        <v>446</v>
      </c>
      <c r="X8" s="22">
        <f t="shared" si="5"/>
        <v>-10</v>
      </c>
      <c r="Y8" s="25">
        <f t="shared" si="6"/>
        <v>23.13677130044843</v>
      </c>
      <c r="Z8" s="10">
        <v>2400</v>
      </c>
      <c r="AA8" s="26">
        <f t="shared" si="9"/>
        <v>18.583333333333332</v>
      </c>
      <c r="AB8" s="52">
        <f t="shared" si="10"/>
        <v>4.2995833333333335</v>
      </c>
      <c r="AC8">
        <v>8</v>
      </c>
      <c r="AD8">
        <v>5</v>
      </c>
      <c r="AE8">
        <v>280</v>
      </c>
      <c r="AF8" s="23">
        <v>149</v>
      </c>
      <c r="AG8" s="23">
        <v>4200</v>
      </c>
      <c r="AH8" t="s">
        <v>37</v>
      </c>
    </row>
    <row r="9" spans="1:34" x14ac:dyDescent="0.25">
      <c r="A9" s="15">
        <v>12526</v>
      </c>
      <c r="B9" s="15">
        <v>11101</v>
      </c>
      <c r="C9" s="15">
        <v>10769</v>
      </c>
      <c r="D9" s="15">
        <v>12907</v>
      </c>
      <c r="E9" s="27">
        <f t="shared" si="0"/>
        <v>2138</v>
      </c>
      <c r="F9" s="26">
        <f t="shared" si="1"/>
        <v>19.853282570340792</v>
      </c>
      <c r="G9" s="51">
        <f t="shared" si="7"/>
        <v>381</v>
      </c>
      <c r="H9" s="13">
        <v>18779</v>
      </c>
      <c r="I9" s="13">
        <v>18433</v>
      </c>
      <c r="J9" s="13">
        <v>17749</v>
      </c>
      <c r="K9" s="13">
        <v>15000</v>
      </c>
      <c r="L9" s="22">
        <f t="shared" si="2"/>
        <v>-2749</v>
      </c>
      <c r="M9" s="14">
        <v>3937</v>
      </c>
      <c r="N9" s="14">
        <v>3143</v>
      </c>
      <c r="O9" s="14">
        <v>3087</v>
      </c>
      <c r="P9" s="14">
        <v>5536</v>
      </c>
      <c r="Q9" s="29">
        <f t="shared" si="3"/>
        <v>2449</v>
      </c>
      <c r="R9" s="24">
        <f t="shared" si="8"/>
        <v>79.332685455134438</v>
      </c>
      <c r="S9" s="31">
        <f t="shared" si="4"/>
        <v>42.891454249631984</v>
      </c>
      <c r="T9" s="34">
        <v>664</v>
      </c>
      <c r="U9" s="34">
        <v>664</v>
      </c>
      <c r="V9" s="34">
        <v>623</v>
      </c>
      <c r="W9" s="34">
        <v>724</v>
      </c>
      <c r="X9" s="22">
        <f t="shared" si="5"/>
        <v>101</v>
      </c>
      <c r="Y9" s="25">
        <f t="shared" si="6"/>
        <v>17.827348066298342</v>
      </c>
      <c r="Z9" s="10">
        <v>4225</v>
      </c>
      <c r="AA9" s="26">
        <f t="shared" si="9"/>
        <v>17.136094674556212</v>
      </c>
      <c r="AB9" s="52">
        <f t="shared" si="10"/>
        <v>3.0549112426035503</v>
      </c>
      <c r="AC9">
        <v>50</v>
      </c>
      <c r="AD9">
        <v>6</v>
      </c>
      <c r="AE9">
        <v>68</v>
      </c>
      <c r="AF9" s="23">
        <v>157</v>
      </c>
      <c r="AG9" s="23">
        <v>1150</v>
      </c>
      <c r="AH9" s="9" t="s">
        <v>38</v>
      </c>
    </row>
    <row r="10" spans="1:34" x14ac:dyDescent="0.25">
      <c r="A10" s="15">
        <v>23762</v>
      </c>
      <c r="B10" s="15">
        <v>25329</v>
      </c>
      <c r="C10" s="15">
        <v>18422</v>
      </c>
      <c r="D10" s="15">
        <v>26284</v>
      </c>
      <c r="E10" s="27">
        <f t="shared" si="0"/>
        <v>7862</v>
      </c>
      <c r="F10" s="26">
        <f t="shared" si="1"/>
        <v>42.677233742264683</v>
      </c>
      <c r="G10" s="51">
        <f t="shared" si="7"/>
        <v>2522</v>
      </c>
      <c r="H10" s="13">
        <v>30000</v>
      </c>
      <c r="I10" s="13">
        <v>30000</v>
      </c>
      <c r="J10" s="13">
        <v>36293</v>
      </c>
      <c r="K10" s="13">
        <v>36400</v>
      </c>
      <c r="L10" s="22">
        <f t="shared" si="2"/>
        <v>107</v>
      </c>
      <c r="M10" s="14">
        <v>9581</v>
      </c>
      <c r="N10" s="14">
        <v>9891</v>
      </c>
      <c r="O10" s="14">
        <v>9471</v>
      </c>
      <c r="P10" s="14">
        <v>12122</v>
      </c>
      <c r="Q10" s="29">
        <f t="shared" si="3"/>
        <v>2651</v>
      </c>
      <c r="R10" s="24">
        <f t="shared" si="8"/>
        <v>27.990708478513355</v>
      </c>
      <c r="S10" s="31">
        <f t="shared" si="4"/>
        <v>46.119312129051892</v>
      </c>
      <c r="T10" s="34">
        <v>1140</v>
      </c>
      <c r="U10" s="34">
        <v>1168</v>
      </c>
      <c r="V10" s="34">
        <v>1227</v>
      </c>
      <c r="W10" s="34">
        <v>1283</v>
      </c>
      <c r="X10" s="22">
        <f t="shared" si="5"/>
        <v>56</v>
      </c>
      <c r="Y10" s="25">
        <f t="shared" si="6"/>
        <v>20.486360093530788</v>
      </c>
      <c r="Z10" s="10">
        <v>4648</v>
      </c>
      <c r="AA10" s="26">
        <f t="shared" si="9"/>
        <v>27.603270223752151</v>
      </c>
      <c r="AB10" s="52">
        <f t="shared" si="10"/>
        <v>5.6549053356282268</v>
      </c>
      <c r="AC10">
        <v>179</v>
      </c>
      <c r="AD10">
        <v>15</v>
      </c>
      <c r="AE10">
        <v>74</v>
      </c>
      <c r="AF10" s="23">
        <v>447</v>
      </c>
      <c r="AG10" s="23">
        <v>1480</v>
      </c>
      <c r="AH10" s="9" t="s">
        <v>39</v>
      </c>
    </row>
    <row r="11" spans="1:34" x14ac:dyDescent="0.25">
      <c r="A11" s="15">
        <v>13215</v>
      </c>
      <c r="B11" s="15">
        <v>14703</v>
      </c>
      <c r="C11" s="15">
        <v>15735</v>
      </c>
      <c r="D11" s="15">
        <v>16150</v>
      </c>
      <c r="E11" s="27">
        <f t="shared" si="0"/>
        <v>415</v>
      </c>
      <c r="F11" s="26">
        <f t="shared" si="1"/>
        <v>2.6374324753733713</v>
      </c>
      <c r="G11" s="51">
        <f t="shared" si="7"/>
        <v>2935</v>
      </c>
      <c r="H11" s="13">
        <v>13133</v>
      </c>
      <c r="I11" s="13">
        <v>15305</v>
      </c>
      <c r="J11" s="13">
        <v>12019</v>
      </c>
      <c r="K11" s="13">
        <v>11285</v>
      </c>
      <c r="L11" s="22">
        <f t="shared" si="2"/>
        <v>-734</v>
      </c>
      <c r="M11" s="14">
        <v>6595</v>
      </c>
      <c r="N11" s="14">
        <v>6929</v>
      </c>
      <c r="O11" s="14">
        <v>7922</v>
      </c>
      <c r="P11" s="14">
        <v>9786</v>
      </c>
      <c r="Q11" s="29">
        <f t="shared" si="3"/>
        <v>1864</v>
      </c>
      <c r="R11" s="24">
        <f t="shared" si="8"/>
        <v>23.529411764705884</v>
      </c>
      <c r="S11" s="31">
        <f t="shared" si="4"/>
        <v>60.594427244582043</v>
      </c>
      <c r="T11" s="34">
        <v>438</v>
      </c>
      <c r="U11" s="34">
        <v>503</v>
      </c>
      <c r="V11" s="34">
        <v>548</v>
      </c>
      <c r="W11" s="34">
        <v>576</v>
      </c>
      <c r="X11" s="22">
        <f t="shared" si="5"/>
        <v>28</v>
      </c>
      <c r="Y11" s="25">
        <f t="shared" si="6"/>
        <v>28.038194444444443</v>
      </c>
      <c r="Z11" s="10">
        <v>2028</v>
      </c>
      <c r="AA11" s="26">
        <f t="shared" si="9"/>
        <v>28.402366863905325</v>
      </c>
      <c r="AB11" s="52">
        <f t="shared" si="10"/>
        <v>7.9635108481262327</v>
      </c>
      <c r="AC11">
        <v>10</v>
      </c>
      <c r="AD11">
        <v>8</v>
      </c>
      <c r="AE11">
        <v>222</v>
      </c>
      <c r="AF11" s="23">
        <v>319</v>
      </c>
      <c r="AG11" s="23">
        <v>3330</v>
      </c>
      <c r="AH11" s="9" t="s">
        <v>40</v>
      </c>
    </row>
    <row r="12" spans="1:34" x14ac:dyDescent="0.25">
      <c r="A12" s="15">
        <v>10111</v>
      </c>
      <c r="B12" s="15">
        <v>10545</v>
      </c>
      <c r="C12" s="15">
        <v>12613</v>
      </c>
      <c r="D12" s="15">
        <v>11863</v>
      </c>
      <c r="E12" s="27">
        <f t="shared" si="0"/>
        <v>-750</v>
      </c>
      <c r="F12" s="26">
        <f t="shared" si="1"/>
        <v>-5.9462459367319429</v>
      </c>
      <c r="G12" s="51">
        <f t="shared" si="7"/>
        <v>1752</v>
      </c>
      <c r="H12" s="13">
        <v>19063</v>
      </c>
      <c r="I12" s="13">
        <v>19902</v>
      </c>
      <c r="J12" s="13">
        <v>9729</v>
      </c>
      <c r="K12" s="13">
        <v>18435</v>
      </c>
      <c r="L12" s="22">
        <f t="shared" si="2"/>
        <v>8706</v>
      </c>
      <c r="M12" s="14">
        <v>5169</v>
      </c>
      <c r="N12" s="14">
        <v>5076</v>
      </c>
      <c r="O12" s="14">
        <v>6640</v>
      </c>
      <c r="P12" s="14">
        <v>6726</v>
      </c>
      <c r="Q12" s="29">
        <f t="shared" si="3"/>
        <v>86</v>
      </c>
      <c r="R12" s="24">
        <f t="shared" si="8"/>
        <v>1.2951807228915662</v>
      </c>
      <c r="S12" s="31">
        <f t="shared" si="4"/>
        <v>56.697294107729917</v>
      </c>
      <c r="T12" s="34">
        <v>382</v>
      </c>
      <c r="U12" s="34">
        <v>402</v>
      </c>
      <c r="V12" s="34">
        <v>423</v>
      </c>
      <c r="W12" s="34">
        <v>428</v>
      </c>
      <c r="X12" s="22">
        <f t="shared" si="5"/>
        <v>5</v>
      </c>
      <c r="Y12" s="25">
        <f t="shared" si="6"/>
        <v>27.717289719626169</v>
      </c>
      <c r="Z12" s="10">
        <v>1268</v>
      </c>
      <c r="AA12" s="26">
        <f t="shared" si="9"/>
        <v>33.753943217665615</v>
      </c>
      <c r="AB12" s="52">
        <f t="shared" si="10"/>
        <v>9.3556782334384856</v>
      </c>
      <c r="AC12">
        <v>5</v>
      </c>
      <c r="AD12">
        <v>4</v>
      </c>
      <c r="AE12">
        <v>386</v>
      </c>
      <c r="AF12" s="23">
        <v>300</v>
      </c>
      <c r="AG12" s="23">
        <v>7651</v>
      </c>
      <c r="AH12" s="9" t="s">
        <v>41</v>
      </c>
    </row>
    <row r="13" spans="1:34" x14ac:dyDescent="0.25">
      <c r="A13" s="15">
        <v>41214</v>
      </c>
      <c r="B13" s="15">
        <v>43959</v>
      </c>
      <c r="C13" s="15">
        <v>45096</v>
      </c>
      <c r="D13" s="15">
        <v>44123</v>
      </c>
      <c r="E13" s="27">
        <f t="shared" si="0"/>
        <v>-973</v>
      </c>
      <c r="F13" s="26">
        <f t="shared" si="1"/>
        <v>-2.157619301046656</v>
      </c>
      <c r="G13" s="51">
        <f t="shared" si="7"/>
        <v>2909</v>
      </c>
      <c r="H13" s="13">
        <v>55000</v>
      </c>
      <c r="I13" s="13">
        <v>55000</v>
      </c>
      <c r="J13" s="13">
        <v>61303</v>
      </c>
      <c r="K13" s="13">
        <v>58720</v>
      </c>
      <c r="L13" s="22">
        <f t="shared" si="2"/>
        <v>-2583</v>
      </c>
      <c r="M13" s="14">
        <v>16524</v>
      </c>
      <c r="N13" s="14">
        <v>18542</v>
      </c>
      <c r="O13" s="14">
        <v>19018</v>
      </c>
      <c r="P13" s="14">
        <v>18980</v>
      </c>
      <c r="Q13" s="29">
        <f t="shared" si="3"/>
        <v>-38</v>
      </c>
      <c r="R13" s="24">
        <f t="shared" si="8"/>
        <v>-0.19981070564728151</v>
      </c>
      <c r="S13" s="31">
        <f t="shared" si="4"/>
        <v>43.01611404482923</v>
      </c>
      <c r="T13" s="34">
        <v>1891</v>
      </c>
      <c r="U13" s="34">
        <v>1889</v>
      </c>
      <c r="V13" s="34">
        <v>2018</v>
      </c>
      <c r="W13" s="34">
        <v>2040</v>
      </c>
      <c r="X13" s="22">
        <f t="shared" si="5"/>
        <v>22</v>
      </c>
      <c r="Y13" s="25">
        <f t="shared" si="6"/>
        <v>21.628921568627451</v>
      </c>
      <c r="Z13" s="10">
        <v>6785</v>
      </c>
      <c r="AA13" s="26">
        <f t="shared" si="9"/>
        <v>30.06632277081798</v>
      </c>
      <c r="AB13" s="52">
        <f t="shared" si="10"/>
        <v>6.5030213706705968</v>
      </c>
      <c r="AC13">
        <v>28</v>
      </c>
      <c r="AD13">
        <v>32</v>
      </c>
      <c r="AE13">
        <v>332</v>
      </c>
      <c r="AF13" s="23">
        <v>700</v>
      </c>
      <c r="AG13" s="23">
        <v>7886</v>
      </c>
      <c r="AH13" s="9" t="s">
        <v>42</v>
      </c>
    </row>
    <row r="14" spans="1:34" s="45" customFormat="1" x14ac:dyDescent="0.25">
      <c r="A14" s="11">
        <v>69029</v>
      </c>
      <c r="B14" s="11">
        <v>70450</v>
      </c>
      <c r="C14" s="11">
        <v>76934</v>
      </c>
      <c r="D14" s="11">
        <v>76800</v>
      </c>
      <c r="E14" s="40">
        <v>-76934</v>
      </c>
      <c r="F14" s="40">
        <v>-200</v>
      </c>
      <c r="G14" s="51">
        <f t="shared" si="7"/>
        <v>7771</v>
      </c>
      <c r="H14" s="41">
        <v>45000</v>
      </c>
      <c r="I14" s="41">
        <v>49000</v>
      </c>
      <c r="J14" s="41">
        <v>45000</v>
      </c>
      <c r="K14" s="41">
        <v>45000</v>
      </c>
      <c r="L14" s="22">
        <f t="shared" si="2"/>
        <v>0</v>
      </c>
      <c r="M14" s="42">
        <v>32280</v>
      </c>
      <c r="N14" s="42">
        <v>37722</v>
      </c>
      <c r="O14" s="42">
        <v>38493</v>
      </c>
      <c r="P14" s="42">
        <v>40461</v>
      </c>
      <c r="Q14" s="29">
        <f t="shared" si="3"/>
        <v>1968</v>
      </c>
      <c r="R14" s="24">
        <f t="shared" si="8"/>
        <v>5.1126178785753256</v>
      </c>
      <c r="S14" s="43" t="e">
        <v>#DIV/0!</v>
      </c>
      <c r="T14" s="44">
        <v>1654</v>
      </c>
      <c r="U14" s="44">
        <v>1816</v>
      </c>
      <c r="V14" s="44">
        <v>2535</v>
      </c>
      <c r="W14" s="44">
        <v>2505</v>
      </c>
      <c r="X14" s="22">
        <f t="shared" si="5"/>
        <v>-30</v>
      </c>
      <c r="Y14" s="25">
        <f t="shared" si="6"/>
        <v>30.658682634730539</v>
      </c>
      <c r="Z14" s="40">
        <v>10090</v>
      </c>
      <c r="AA14" s="26">
        <f t="shared" si="9"/>
        <v>24.826560951437067</v>
      </c>
      <c r="AB14" s="52">
        <f t="shared" si="10"/>
        <v>7.6114965312190286</v>
      </c>
      <c r="AC14" s="40">
        <v>17</v>
      </c>
      <c r="AD14" s="40">
        <v>11</v>
      </c>
      <c r="AE14" s="40">
        <v>13</v>
      </c>
      <c r="AF14" s="40">
        <v>504</v>
      </c>
      <c r="AG14" s="40">
        <v>1020</v>
      </c>
      <c r="AH14" s="46" t="s">
        <v>43</v>
      </c>
    </row>
    <row r="15" spans="1:34" x14ac:dyDescent="0.25">
      <c r="A15" s="15">
        <v>22022</v>
      </c>
      <c r="B15" s="15">
        <v>17755</v>
      </c>
      <c r="C15" s="15">
        <v>20432</v>
      </c>
      <c r="D15" s="15">
        <v>19715</v>
      </c>
      <c r="E15" s="27">
        <f t="shared" ref="E15:E49" si="11">SUM(D15-C15)</f>
        <v>-717</v>
      </c>
      <c r="F15" s="26">
        <f t="shared" ref="F15:F49" si="12">SUM(E15*100/C15)</f>
        <v>-3.5092012529365699</v>
      </c>
      <c r="G15" s="51">
        <f t="shared" si="7"/>
        <v>-2307</v>
      </c>
      <c r="H15" s="13">
        <v>10000</v>
      </c>
      <c r="I15" s="13">
        <v>12000</v>
      </c>
      <c r="J15" s="13">
        <v>21967</v>
      </c>
      <c r="K15" s="13">
        <v>22570</v>
      </c>
      <c r="L15" s="22">
        <f t="shared" si="2"/>
        <v>603</v>
      </c>
      <c r="M15" s="14">
        <v>11557</v>
      </c>
      <c r="N15" s="14">
        <v>10506</v>
      </c>
      <c r="O15" s="14">
        <v>10379</v>
      </c>
      <c r="P15" s="14">
        <v>9070</v>
      </c>
      <c r="Q15" s="29">
        <f t="shared" si="3"/>
        <v>-1309</v>
      </c>
      <c r="R15" s="24">
        <f t="shared" si="8"/>
        <v>-12.612005010116581</v>
      </c>
      <c r="S15" s="31">
        <f t="shared" ref="S15:S49" si="13">SUM(P15*100/D15)</f>
        <v>46.005579507988841</v>
      </c>
      <c r="T15" s="34">
        <v>709</v>
      </c>
      <c r="U15" s="34">
        <v>771</v>
      </c>
      <c r="V15" s="34">
        <v>1026</v>
      </c>
      <c r="W15" s="34">
        <v>978</v>
      </c>
      <c r="X15" s="22">
        <f t="shared" si="5"/>
        <v>-48</v>
      </c>
      <c r="Y15" s="25">
        <f t="shared" si="6"/>
        <v>20.15848670756646</v>
      </c>
      <c r="Z15" s="10">
        <v>6094</v>
      </c>
      <c r="AA15" s="26">
        <f t="shared" si="9"/>
        <v>16.048572366261897</v>
      </c>
      <c r="AB15" s="52">
        <f t="shared" si="10"/>
        <v>3.2351493272070888</v>
      </c>
      <c r="AC15">
        <v>99</v>
      </c>
      <c r="AD15">
        <v>107</v>
      </c>
      <c r="AE15">
        <v>93</v>
      </c>
      <c r="AF15" s="23">
        <v>2054</v>
      </c>
      <c r="AG15" s="23">
        <v>2342</v>
      </c>
      <c r="AH15" s="9" t="s">
        <v>44</v>
      </c>
    </row>
    <row r="16" spans="1:34" ht="15.75" customHeight="1" x14ac:dyDescent="0.25">
      <c r="A16" s="15">
        <v>756</v>
      </c>
      <c r="B16" s="15">
        <v>700</v>
      </c>
      <c r="C16" s="15">
        <v>700</v>
      </c>
      <c r="D16" s="15">
        <v>500</v>
      </c>
      <c r="E16" s="27">
        <f t="shared" si="11"/>
        <v>-200</v>
      </c>
      <c r="F16" s="26">
        <f t="shared" si="12"/>
        <v>-28.571428571428573</v>
      </c>
      <c r="G16" s="51">
        <f t="shared" si="7"/>
        <v>-256</v>
      </c>
      <c r="H16" s="16">
        <v>500</v>
      </c>
      <c r="I16" s="16">
        <v>500</v>
      </c>
      <c r="J16" s="16">
        <v>500</v>
      </c>
      <c r="K16" s="16">
        <v>300</v>
      </c>
      <c r="L16" s="22">
        <f t="shared" si="2"/>
        <v>-200</v>
      </c>
      <c r="M16" s="14">
        <v>307</v>
      </c>
      <c r="N16" s="14">
        <v>300</v>
      </c>
      <c r="O16" s="14">
        <v>300</v>
      </c>
      <c r="P16" s="14">
        <v>300</v>
      </c>
      <c r="Q16" s="29">
        <f t="shared" si="3"/>
        <v>0</v>
      </c>
      <c r="R16" s="24">
        <f t="shared" si="8"/>
        <v>0</v>
      </c>
      <c r="S16" s="31">
        <f t="shared" si="13"/>
        <v>60</v>
      </c>
      <c r="T16" s="36">
        <v>51</v>
      </c>
      <c r="U16" s="36">
        <v>50</v>
      </c>
      <c r="V16" s="36">
        <v>50</v>
      </c>
      <c r="W16" s="36">
        <v>50</v>
      </c>
      <c r="X16" s="22">
        <f t="shared" si="5"/>
        <v>0</v>
      </c>
      <c r="Y16" s="25">
        <f t="shared" si="6"/>
        <v>10</v>
      </c>
      <c r="Z16" s="10">
        <v>582</v>
      </c>
      <c r="AA16" s="26">
        <f t="shared" si="9"/>
        <v>8.5910652920962196</v>
      </c>
      <c r="AB16" s="52">
        <f t="shared" si="10"/>
        <v>0.85910652920962194</v>
      </c>
      <c r="AC16">
        <v>1</v>
      </c>
      <c r="AD16">
        <v>1</v>
      </c>
      <c r="AE16">
        <v>1</v>
      </c>
      <c r="AF16" s="23">
        <v>10</v>
      </c>
      <c r="AG16" s="23">
        <v>10</v>
      </c>
      <c r="AH16" s="68" t="s">
        <v>45</v>
      </c>
    </row>
    <row r="17" spans="1:34" x14ac:dyDescent="0.25">
      <c r="A17" s="15">
        <v>71053</v>
      </c>
      <c r="B17" s="15">
        <v>73082</v>
      </c>
      <c r="C17" s="15">
        <v>71144</v>
      </c>
      <c r="D17" s="15">
        <v>67586</v>
      </c>
      <c r="E17" s="27">
        <f t="shared" si="11"/>
        <v>-3558</v>
      </c>
      <c r="F17" s="26">
        <f t="shared" si="12"/>
        <v>-5.0011244799280332</v>
      </c>
      <c r="G17" s="51">
        <f t="shared" si="7"/>
        <v>-3467</v>
      </c>
      <c r="H17" s="13">
        <v>77074</v>
      </c>
      <c r="I17" s="13">
        <v>75052</v>
      </c>
      <c r="J17" s="13">
        <v>77574</v>
      </c>
      <c r="K17" s="13">
        <v>69836</v>
      </c>
      <c r="L17" s="22">
        <f t="shared" si="2"/>
        <v>-7738</v>
      </c>
      <c r="M17" s="14">
        <v>23283</v>
      </c>
      <c r="N17" s="14">
        <v>24157</v>
      </c>
      <c r="O17" s="14">
        <v>22733</v>
      </c>
      <c r="P17" s="14">
        <v>22892</v>
      </c>
      <c r="Q17" s="29">
        <f t="shared" si="3"/>
        <v>159</v>
      </c>
      <c r="R17" s="24">
        <f t="shared" si="8"/>
        <v>0.69942374521620554</v>
      </c>
      <c r="S17" s="31">
        <f t="shared" si="13"/>
        <v>33.870920013020445</v>
      </c>
      <c r="T17" s="37">
        <v>3996</v>
      </c>
      <c r="U17" s="37">
        <v>4221</v>
      </c>
      <c r="V17" s="37">
        <v>4116</v>
      </c>
      <c r="W17" s="37">
        <v>3771</v>
      </c>
      <c r="X17" s="22">
        <f t="shared" si="5"/>
        <v>-345</v>
      </c>
      <c r="Y17" s="25">
        <f t="shared" si="6"/>
        <v>17.922566958366481</v>
      </c>
      <c r="Z17" s="10">
        <v>20115</v>
      </c>
      <c r="AA17" s="26">
        <f t="shared" si="9"/>
        <v>18.747203579418343</v>
      </c>
      <c r="AB17" s="52">
        <f t="shared" si="10"/>
        <v>3.3599801143425303</v>
      </c>
      <c r="AC17">
        <v>163</v>
      </c>
      <c r="AD17">
        <v>185</v>
      </c>
      <c r="AE17">
        <v>198</v>
      </c>
      <c r="AF17" s="23">
        <v>5220</v>
      </c>
      <c r="AG17" s="23">
        <v>4840</v>
      </c>
      <c r="AH17" s="9" t="s">
        <v>46</v>
      </c>
    </row>
    <row r="18" spans="1:34" x14ac:dyDescent="0.25">
      <c r="A18" s="15">
        <v>9352</v>
      </c>
      <c r="B18" s="15">
        <v>8901</v>
      </c>
      <c r="C18" s="15">
        <v>8365</v>
      </c>
      <c r="D18" s="15">
        <v>6797</v>
      </c>
      <c r="E18" s="27">
        <f t="shared" si="11"/>
        <v>-1568</v>
      </c>
      <c r="F18" s="26">
        <f t="shared" si="12"/>
        <v>-18.744769874476987</v>
      </c>
      <c r="G18" s="51">
        <f t="shared" si="7"/>
        <v>-2555</v>
      </c>
      <c r="H18" s="13">
        <v>15000</v>
      </c>
      <c r="I18" s="13">
        <v>18000</v>
      </c>
      <c r="J18" s="13">
        <v>18000</v>
      </c>
      <c r="K18" s="13">
        <v>9000</v>
      </c>
      <c r="L18" s="22">
        <f t="shared" si="2"/>
        <v>-9000</v>
      </c>
      <c r="M18" s="14">
        <v>1648</v>
      </c>
      <c r="N18" s="14">
        <v>1707</v>
      </c>
      <c r="O18" s="14">
        <v>1953</v>
      </c>
      <c r="P18" s="14">
        <v>1708</v>
      </c>
      <c r="Q18" s="29">
        <f t="shared" si="3"/>
        <v>-245</v>
      </c>
      <c r="R18" s="24">
        <f t="shared" si="8"/>
        <v>-12.544802867383513</v>
      </c>
      <c r="S18" s="31">
        <f t="shared" si="13"/>
        <v>25.128733264675592</v>
      </c>
      <c r="T18" s="34">
        <v>466</v>
      </c>
      <c r="U18" s="34">
        <v>412</v>
      </c>
      <c r="V18" s="34">
        <v>399</v>
      </c>
      <c r="W18" s="34">
        <v>348</v>
      </c>
      <c r="X18" s="22">
        <f t="shared" si="5"/>
        <v>-51</v>
      </c>
      <c r="Y18" s="25">
        <f t="shared" si="6"/>
        <v>19.5316091954023</v>
      </c>
      <c r="Z18" s="10">
        <v>1379</v>
      </c>
      <c r="AA18" s="26">
        <f t="shared" si="9"/>
        <v>25.235678027556201</v>
      </c>
      <c r="AB18" s="52">
        <f t="shared" si="10"/>
        <v>4.9289340101522843</v>
      </c>
      <c r="AC18">
        <v>13</v>
      </c>
      <c r="AD18">
        <v>12</v>
      </c>
      <c r="AE18">
        <v>21</v>
      </c>
      <c r="AF18" s="23">
        <v>193</v>
      </c>
      <c r="AG18" s="23">
        <v>578</v>
      </c>
      <c r="AH18" s="9" t="s">
        <v>47</v>
      </c>
    </row>
    <row r="19" spans="1:34" x14ac:dyDescent="0.25">
      <c r="A19" s="15">
        <v>38868</v>
      </c>
      <c r="B19" s="15">
        <v>49762</v>
      </c>
      <c r="C19" s="15">
        <v>43750</v>
      </c>
      <c r="D19" s="15">
        <v>38683</v>
      </c>
      <c r="E19" s="27">
        <f t="shared" si="11"/>
        <v>-5067</v>
      </c>
      <c r="F19" s="26">
        <f t="shared" si="12"/>
        <v>-11.581714285714286</v>
      </c>
      <c r="G19" s="51">
        <f t="shared" si="7"/>
        <v>-185</v>
      </c>
      <c r="H19" s="13">
        <v>23650</v>
      </c>
      <c r="I19" s="13">
        <v>41400</v>
      </c>
      <c r="J19" s="13">
        <v>35040</v>
      </c>
      <c r="K19" s="13">
        <v>56113</v>
      </c>
      <c r="L19" s="22">
        <f t="shared" si="2"/>
        <v>21073</v>
      </c>
      <c r="M19" s="14">
        <v>12825</v>
      </c>
      <c r="N19" s="14">
        <v>11992</v>
      </c>
      <c r="O19" s="14">
        <v>16874</v>
      </c>
      <c r="P19" s="14">
        <v>13070</v>
      </c>
      <c r="Q19" s="29">
        <f t="shared" si="3"/>
        <v>-3804</v>
      </c>
      <c r="R19" s="24">
        <f t="shared" si="8"/>
        <v>-22.543558136778476</v>
      </c>
      <c r="S19" s="31">
        <f t="shared" si="13"/>
        <v>33.787451852234831</v>
      </c>
      <c r="T19" s="34">
        <v>1953</v>
      </c>
      <c r="U19" s="34">
        <v>2105</v>
      </c>
      <c r="V19" s="34">
        <v>2077</v>
      </c>
      <c r="W19" s="34">
        <v>1653</v>
      </c>
      <c r="X19" s="22">
        <f t="shared" si="5"/>
        <v>-424</v>
      </c>
      <c r="Y19" s="25">
        <f t="shared" si="6"/>
        <v>23.401693889897157</v>
      </c>
      <c r="Z19" s="10">
        <v>13958</v>
      </c>
      <c r="AA19" s="26">
        <f t="shared" si="9"/>
        <v>11.842670869752114</v>
      </c>
      <c r="AB19" s="52">
        <f t="shared" si="10"/>
        <v>2.771385585327411</v>
      </c>
      <c r="AC19">
        <v>53</v>
      </c>
      <c r="AD19">
        <v>59</v>
      </c>
      <c r="AE19">
        <v>117</v>
      </c>
      <c r="AF19" s="23">
        <v>1476</v>
      </c>
      <c r="AG19" s="23">
        <v>2755</v>
      </c>
      <c r="AH19" s="9" t="s">
        <v>48</v>
      </c>
    </row>
    <row r="20" spans="1:34" x14ac:dyDescent="0.25">
      <c r="A20" s="15">
        <v>20798</v>
      </c>
      <c r="B20" s="15">
        <v>17938</v>
      </c>
      <c r="C20" s="15">
        <v>18429</v>
      </c>
      <c r="D20" s="15">
        <v>17100</v>
      </c>
      <c r="E20" s="27">
        <f t="shared" si="11"/>
        <v>-1329</v>
      </c>
      <c r="F20" s="26">
        <f t="shared" si="12"/>
        <v>-7.2114601986000322</v>
      </c>
      <c r="G20" s="51">
        <f t="shared" si="7"/>
        <v>-3698</v>
      </c>
      <c r="H20" s="13">
        <v>14844</v>
      </c>
      <c r="I20" s="13">
        <v>14108</v>
      </c>
      <c r="J20" s="13">
        <v>12343</v>
      </c>
      <c r="K20" s="13">
        <v>15021</v>
      </c>
      <c r="L20" s="22">
        <f t="shared" si="2"/>
        <v>2678</v>
      </c>
      <c r="M20" s="14">
        <v>5982</v>
      </c>
      <c r="N20" s="14">
        <v>4441</v>
      </c>
      <c r="O20" s="14">
        <v>7710</v>
      </c>
      <c r="P20" s="14">
        <v>5230</v>
      </c>
      <c r="Q20" s="29">
        <f t="shared" si="3"/>
        <v>-2480</v>
      </c>
      <c r="R20" s="24">
        <f t="shared" si="8"/>
        <v>-32.166018158236056</v>
      </c>
      <c r="S20" s="31">
        <f t="shared" si="13"/>
        <v>30.584795321637426</v>
      </c>
      <c r="T20" s="34">
        <v>546</v>
      </c>
      <c r="U20" s="34">
        <v>511</v>
      </c>
      <c r="V20" s="34">
        <v>466</v>
      </c>
      <c r="W20" s="34">
        <v>461</v>
      </c>
      <c r="X20" s="22">
        <f t="shared" si="5"/>
        <v>-5</v>
      </c>
      <c r="Y20" s="25">
        <f t="shared" si="6"/>
        <v>37.093275488069416</v>
      </c>
      <c r="Z20" s="10">
        <v>3930</v>
      </c>
      <c r="AA20" s="26">
        <f t="shared" si="9"/>
        <v>11.73027989821883</v>
      </c>
      <c r="AB20" s="52">
        <f t="shared" si="10"/>
        <v>4.3511450381679388</v>
      </c>
      <c r="AC20">
        <v>42</v>
      </c>
      <c r="AD20">
        <v>18</v>
      </c>
      <c r="AE20">
        <v>25</v>
      </c>
      <c r="AF20" s="23">
        <v>480</v>
      </c>
      <c r="AG20" s="23">
        <v>480</v>
      </c>
      <c r="AH20" t="s">
        <v>49</v>
      </c>
    </row>
    <row r="21" spans="1:34" x14ac:dyDescent="0.25">
      <c r="A21" s="15">
        <v>72616</v>
      </c>
      <c r="B21" s="15">
        <v>73420</v>
      </c>
      <c r="C21" s="15">
        <v>72734</v>
      </c>
      <c r="D21" s="15">
        <v>74672</v>
      </c>
      <c r="E21" s="27">
        <f t="shared" si="11"/>
        <v>1938</v>
      </c>
      <c r="F21" s="26">
        <f t="shared" si="12"/>
        <v>2.6645035334231584</v>
      </c>
      <c r="G21" s="51">
        <f t="shared" si="7"/>
        <v>2056</v>
      </c>
      <c r="H21" s="13">
        <v>28000</v>
      </c>
      <c r="I21" s="13">
        <v>30000</v>
      </c>
      <c r="J21" s="13">
        <v>30000</v>
      </c>
      <c r="K21" s="13">
        <v>36000</v>
      </c>
      <c r="L21" s="22">
        <f t="shared" si="2"/>
        <v>6000</v>
      </c>
      <c r="M21" s="14">
        <v>51111</v>
      </c>
      <c r="N21" s="14">
        <v>51558</v>
      </c>
      <c r="O21" s="14">
        <v>56150</v>
      </c>
      <c r="P21" s="14">
        <v>57872</v>
      </c>
      <c r="Q21" s="29">
        <f t="shared" si="3"/>
        <v>1722</v>
      </c>
      <c r="R21" s="24">
        <f t="shared" si="8"/>
        <v>3.066785396260018</v>
      </c>
      <c r="S21" s="31">
        <f t="shared" si="13"/>
        <v>77.501607028069429</v>
      </c>
      <c r="T21" s="34">
        <v>2621</v>
      </c>
      <c r="U21" s="34">
        <v>2435</v>
      </c>
      <c r="V21" s="34">
        <v>2500</v>
      </c>
      <c r="W21" s="34">
        <v>2500</v>
      </c>
      <c r="X21" s="22">
        <f t="shared" si="5"/>
        <v>0</v>
      </c>
      <c r="Y21" s="25">
        <f t="shared" si="6"/>
        <v>29.8688</v>
      </c>
      <c r="Z21" s="10">
        <v>16424</v>
      </c>
      <c r="AA21" s="26">
        <f t="shared" si="9"/>
        <v>15.221626887481735</v>
      </c>
      <c r="AB21" s="52">
        <f t="shared" si="10"/>
        <v>4.5465172917681445</v>
      </c>
      <c r="AC21">
        <v>317</v>
      </c>
      <c r="AD21">
        <v>310</v>
      </c>
      <c r="AE21">
        <v>310</v>
      </c>
      <c r="AF21" s="23">
        <v>7000</v>
      </c>
      <c r="AG21" s="23">
        <v>7000</v>
      </c>
      <c r="AH21" t="s">
        <v>50</v>
      </c>
    </row>
    <row r="22" spans="1:34" x14ac:dyDescent="0.25">
      <c r="A22" s="15">
        <v>25415</v>
      </c>
      <c r="B22" s="15">
        <v>26468</v>
      </c>
      <c r="C22" s="15">
        <v>25390</v>
      </c>
      <c r="D22" s="15">
        <v>24909</v>
      </c>
      <c r="E22" s="27">
        <f t="shared" si="11"/>
        <v>-481</v>
      </c>
      <c r="F22" s="26">
        <f t="shared" si="12"/>
        <v>-1.8944466325324931</v>
      </c>
      <c r="G22" s="51">
        <f t="shared" si="7"/>
        <v>-506</v>
      </c>
      <c r="H22" s="13">
        <v>60000</v>
      </c>
      <c r="I22" s="13">
        <v>60000</v>
      </c>
      <c r="J22" s="13">
        <v>60000</v>
      </c>
      <c r="K22" s="13">
        <v>55746</v>
      </c>
      <c r="L22" s="22">
        <f t="shared" si="2"/>
        <v>-4254</v>
      </c>
      <c r="M22" s="14">
        <v>11058</v>
      </c>
      <c r="N22" s="14">
        <v>12389</v>
      </c>
      <c r="O22" s="14">
        <v>12175</v>
      </c>
      <c r="P22" s="14">
        <v>12098</v>
      </c>
      <c r="Q22" s="29">
        <f t="shared" si="3"/>
        <v>-77</v>
      </c>
      <c r="R22" s="24">
        <f t="shared" si="8"/>
        <v>-0.63244353182751545</v>
      </c>
      <c r="S22" s="31">
        <f t="shared" si="13"/>
        <v>48.568790397045248</v>
      </c>
      <c r="T22" s="34">
        <v>1073</v>
      </c>
      <c r="U22" s="34">
        <v>1114</v>
      </c>
      <c r="V22" s="34">
        <v>1063</v>
      </c>
      <c r="W22" s="34">
        <v>1075</v>
      </c>
      <c r="X22" s="22">
        <f t="shared" si="5"/>
        <v>12</v>
      </c>
      <c r="Y22" s="25">
        <f t="shared" si="6"/>
        <v>23.171162790697675</v>
      </c>
      <c r="Z22" s="10">
        <v>2469</v>
      </c>
      <c r="AA22" s="26">
        <f t="shared" si="9"/>
        <v>43.539894694208179</v>
      </c>
      <c r="AB22" s="52">
        <f t="shared" si="10"/>
        <v>10.088699878493317</v>
      </c>
      <c r="AC22">
        <v>10</v>
      </c>
      <c r="AD22">
        <v>10</v>
      </c>
      <c r="AE22">
        <v>500</v>
      </c>
      <c r="AF22" s="23">
        <v>200</v>
      </c>
      <c r="AG22" s="23">
        <v>9700</v>
      </c>
      <c r="AH22" s="9" t="s">
        <v>51</v>
      </c>
    </row>
    <row r="23" spans="1:34" x14ac:dyDescent="0.25">
      <c r="A23" s="15">
        <v>12834</v>
      </c>
      <c r="B23" s="15">
        <v>12086</v>
      </c>
      <c r="C23" s="15">
        <v>12380</v>
      </c>
      <c r="D23" s="15">
        <v>13417</v>
      </c>
      <c r="E23" s="27">
        <f t="shared" si="11"/>
        <v>1037</v>
      </c>
      <c r="F23" s="26">
        <f t="shared" si="12"/>
        <v>8.3764135702746358</v>
      </c>
      <c r="G23" s="51">
        <f t="shared" si="7"/>
        <v>583</v>
      </c>
      <c r="H23" s="13">
        <v>25156</v>
      </c>
      <c r="I23" s="13">
        <v>25193</v>
      </c>
      <c r="J23" s="13">
        <v>19166</v>
      </c>
      <c r="K23" s="13">
        <v>15348</v>
      </c>
      <c r="L23" s="22">
        <f t="shared" si="2"/>
        <v>-3818</v>
      </c>
      <c r="M23" s="14">
        <v>4932</v>
      </c>
      <c r="N23" s="14">
        <v>5005</v>
      </c>
      <c r="O23" s="14">
        <v>4569</v>
      </c>
      <c r="P23" s="14">
        <v>4536</v>
      </c>
      <c r="Q23" s="29">
        <f t="shared" si="3"/>
        <v>-33</v>
      </c>
      <c r="R23" s="24">
        <f t="shared" si="8"/>
        <v>-0.72225869993434011</v>
      </c>
      <c r="S23" s="31">
        <f t="shared" si="13"/>
        <v>33.807855705448311</v>
      </c>
      <c r="T23" s="34">
        <v>1229</v>
      </c>
      <c r="U23" s="34">
        <v>1171</v>
      </c>
      <c r="V23" s="34">
        <v>1190</v>
      </c>
      <c r="W23" s="34">
        <v>1261</v>
      </c>
      <c r="X23" s="22">
        <f t="shared" si="5"/>
        <v>71</v>
      </c>
      <c r="Y23" s="25">
        <f t="shared" si="6"/>
        <v>10.639968279143536</v>
      </c>
      <c r="Z23" s="10">
        <v>6225</v>
      </c>
      <c r="AA23" s="26">
        <f t="shared" si="9"/>
        <v>20.257028112449799</v>
      </c>
      <c r="AB23" s="52">
        <f t="shared" si="10"/>
        <v>2.1553413654618474</v>
      </c>
      <c r="AC23">
        <v>52</v>
      </c>
      <c r="AD23">
        <v>27</v>
      </c>
      <c r="AE23">
        <v>25</v>
      </c>
      <c r="AF23" s="23">
        <v>482</v>
      </c>
      <c r="AG23" s="23">
        <v>502</v>
      </c>
      <c r="AH23" t="s">
        <v>52</v>
      </c>
    </row>
    <row r="24" spans="1:34" x14ac:dyDescent="0.25">
      <c r="A24" s="15">
        <v>5899</v>
      </c>
      <c r="B24" s="15">
        <v>5769</v>
      </c>
      <c r="C24" s="15">
        <v>5528</v>
      </c>
      <c r="D24" s="15">
        <v>5100</v>
      </c>
      <c r="E24" s="27">
        <f t="shared" si="11"/>
        <v>-428</v>
      </c>
      <c r="F24" s="26">
        <f t="shared" si="12"/>
        <v>-7.7424023154848047</v>
      </c>
      <c r="G24" s="51">
        <f t="shared" si="7"/>
        <v>-799</v>
      </c>
      <c r="H24" s="13">
        <v>3500</v>
      </c>
      <c r="I24" s="13">
        <v>3200</v>
      </c>
      <c r="J24" s="13">
        <v>3200</v>
      </c>
      <c r="K24" s="13">
        <v>3300</v>
      </c>
      <c r="L24" s="22">
        <f t="shared" si="2"/>
        <v>100</v>
      </c>
      <c r="M24" s="14">
        <v>1608</v>
      </c>
      <c r="N24" s="14">
        <v>1745</v>
      </c>
      <c r="O24" s="14">
        <v>1619</v>
      </c>
      <c r="P24" s="14">
        <v>1981</v>
      </c>
      <c r="Q24" s="29">
        <f t="shared" si="3"/>
        <v>362</v>
      </c>
      <c r="R24" s="24">
        <f t="shared" si="8"/>
        <v>22.359481161210624</v>
      </c>
      <c r="S24" s="31">
        <f t="shared" si="13"/>
        <v>38.843137254901961</v>
      </c>
      <c r="T24" s="34">
        <v>292</v>
      </c>
      <c r="U24" s="34">
        <v>332</v>
      </c>
      <c r="V24" s="34">
        <v>307</v>
      </c>
      <c r="W24" s="34">
        <v>316</v>
      </c>
      <c r="X24" s="22">
        <f t="shared" si="5"/>
        <v>9</v>
      </c>
      <c r="Y24" s="25">
        <f t="shared" si="6"/>
        <v>16.139240506329113</v>
      </c>
      <c r="Z24" s="10">
        <v>1585</v>
      </c>
      <c r="AA24" s="26">
        <f t="shared" si="9"/>
        <v>19.936908517350158</v>
      </c>
      <c r="AB24" s="52">
        <f t="shared" si="10"/>
        <v>3.2176656151419558</v>
      </c>
      <c r="AC24">
        <v>4</v>
      </c>
      <c r="AD24">
        <v>3</v>
      </c>
      <c r="AE24">
        <v>8</v>
      </c>
      <c r="AF24" s="23">
        <v>85</v>
      </c>
      <c r="AG24" s="23">
        <v>250</v>
      </c>
      <c r="AH24" t="s">
        <v>53</v>
      </c>
    </row>
    <row r="25" spans="1:34" x14ac:dyDescent="0.25">
      <c r="A25" s="15">
        <v>27690</v>
      </c>
      <c r="B25" s="15">
        <v>28983</v>
      </c>
      <c r="C25" s="15">
        <v>31381</v>
      </c>
      <c r="D25" s="15">
        <v>31468</v>
      </c>
      <c r="E25" s="27">
        <f t="shared" si="11"/>
        <v>87</v>
      </c>
      <c r="F25" s="26">
        <f t="shared" si="12"/>
        <v>0.27723781906249007</v>
      </c>
      <c r="G25" s="51">
        <f t="shared" si="7"/>
        <v>3778</v>
      </c>
      <c r="H25" s="13">
        <v>23000</v>
      </c>
      <c r="I25" s="13">
        <v>24000</v>
      </c>
      <c r="J25" s="13">
        <v>24000</v>
      </c>
      <c r="K25" s="13">
        <v>25000</v>
      </c>
      <c r="L25" s="22">
        <f t="shared" si="2"/>
        <v>1000</v>
      </c>
      <c r="M25" s="14">
        <v>10645</v>
      </c>
      <c r="N25" s="14">
        <v>10265</v>
      </c>
      <c r="O25" s="14">
        <v>9869</v>
      </c>
      <c r="P25" s="14">
        <v>10466</v>
      </c>
      <c r="Q25" s="29">
        <f t="shared" si="3"/>
        <v>597</v>
      </c>
      <c r="R25" s="24">
        <f t="shared" si="8"/>
        <v>6.0492451109534908</v>
      </c>
      <c r="S25" s="31">
        <f t="shared" si="13"/>
        <v>33.259183932884198</v>
      </c>
      <c r="T25" s="34">
        <v>1640</v>
      </c>
      <c r="U25" s="34">
        <v>1640</v>
      </c>
      <c r="V25" s="34">
        <v>1640</v>
      </c>
      <c r="W25" s="34">
        <v>1709</v>
      </c>
      <c r="X25" s="22">
        <f t="shared" si="5"/>
        <v>69</v>
      </c>
      <c r="Y25" s="25">
        <f t="shared" si="6"/>
        <v>18.41310708016384</v>
      </c>
      <c r="Z25" s="10">
        <v>13078</v>
      </c>
      <c r="AA25" s="26">
        <f t="shared" si="9"/>
        <v>13.067747361981954</v>
      </c>
      <c r="AB25" s="52">
        <f t="shared" si="10"/>
        <v>2.4061783147270224</v>
      </c>
      <c r="AC25">
        <v>28</v>
      </c>
      <c r="AD25">
        <v>29</v>
      </c>
      <c r="AE25">
        <v>30</v>
      </c>
      <c r="AF25" s="23">
        <v>570</v>
      </c>
      <c r="AG25" s="23">
        <v>1332</v>
      </c>
      <c r="AH25" s="9" t="s">
        <v>54</v>
      </c>
    </row>
    <row r="26" spans="1:34" x14ac:dyDescent="0.25">
      <c r="A26" s="15">
        <v>2333</v>
      </c>
      <c r="B26" s="15">
        <v>2095</v>
      </c>
      <c r="C26" s="15">
        <v>1642</v>
      </c>
      <c r="D26" s="15">
        <v>1600</v>
      </c>
      <c r="E26" s="27">
        <f t="shared" si="11"/>
        <v>-42</v>
      </c>
      <c r="F26" s="26">
        <f t="shared" si="12"/>
        <v>-2.5578562728380025</v>
      </c>
      <c r="G26" s="51">
        <f t="shared" si="7"/>
        <v>-733</v>
      </c>
      <c r="H26" s="13">
        <v>1200</v>
      </c>
      <c r="I26" s="13">
        <v>1500</v>
      </c>
      <c r="J26" s="13">
        <v>550</v>
      </c>
      <c r="K26" s="13">
        <v>500</v>
      </c>
      <c r="L26" s="22">
        <f t="shared" si="2"/>
        <v>-50</v>
      </c>
      <c r="M26" s="14">
        <v>854</v>
      </c>
      <c r="N26" s="14">
        <v>745</v>
      </c>
      <c r="O26" s="14">
        <v>680</v>
      </c>
      <c r="P26" s="14">
        <v>600</v>
      </c>
      <c r="Q26" s="29">
        <f t="shared" si="3"/>
        <v>-80</v>
      </c>
      <c r="R26" s="24">
        <f t="shared" si="8"/>
        <v>-11.764705882352942</v>
      </c>
      <c r="S26" s="31">
        <f t="shared" si="13"/>
        <v>37.5</v>
      </c>
      <c r="T26" s="34">
        <v>177</v>
      </c>
      <c r="U26" s="34">
        <v>153</v>
      </c>
      <c r="V26" s="34">
        <v>145</v>
      </c>
      <c r="W26" s="34">
        <v>140</v>
      </c>
      <c r="X26" s="22">
        <f t="shared" si="5"/>
        <v>-5</v>
      </c>
      <c r="Y26" s="25">
        <f t="shared" si="6"/>
        <v>11.428571428571429</v>
      </c>
      <c r="Z26" s="10">
        <v>902</v>
      </c>
      <c r="AA26" s="26">
        <f t="shared" si="9"/>
        <v>15.521064301552107</v>
      </c>
      <c r="AB26" s="52">
        <f t="shared" si="10"/>
        <v>1.7738359201773837</v>
      </c>
      <c r="AC26">
        <v>2</v>
      </c>
      <c r="AD26">
        <v>4</v>
      </c>
      <c r="AE26">
        <v>4</v>
      </c>
      <c r="AF26" s="23">
        <v>156</v>
      </c>
      <c r="AG26" s="23">
        <v>100</v>
      </c>
      <c r="AH26" s="68" t="s">
        <v>55</v>
      </c>
    </row>
    <row r="27" spans="1:34" x14ac:dyDescent="0.25">
      <c r="A27" s="15">
        <v>28045</v>
      </c>
      <c r="B27" s="15">
        <v>28460</v>
      </c>
      <c r="C27" s="15">
        <v>29668</v>
      </c>
      <c r="D27" s="15">
        <v>24941</v>
      </c>
      <c r="E27" s="27">
        <f t="shared" si="11"/>
        <v>-4727</v>
      </c>
      <c r="F27" s="26">
        <f t="shared" si="12"/>
        <v>-15.932991775650532</v>
      </c>
      <c r="G27" s="51">
        <f t="shared" si="7"/>
        <v>-3104</v>
      </c>
      <c r="H27" s="13">
        <v>20722</v>
      </c>
      <c r="I27" s="13">
        <v>21489</v>
      </c>
      <c r="J27" s="13">
        <v>31496</v>
      </c>
      <c r="K27" s="13">
        <v>28363</v>
      </c>
      <c r="L27" s="22">
        <f t="shared" si="2"/>
        <v>-3133</v>
      </c>
      <c r="M27" s="14">
        <v>12031</v>
      </c>
      <c r="N27" s="14">
        <v>14159</v>
      </c>
      <c r="O27" s="14">
        <v>13755</v>
      </c>
      <c r="P27" s="14">
        <v>13087</v>
      </c>
      <c r="Q27" s="29">
        <f t="shared" si="3"/>
        <v>-668</v>
      </c>
      <c r="R27" s="24">
        <f t="shared" si="8"/>
        <v>-4.8564158487822606</v>
      </c>
      <c r="S27" s="31">
        <f t="shared" si="13"/>
        <v>52.471833527124012</v>
      </c>
      <c r="T27" s="34">
        <v>1301</v>
      </c>
      <c r="U27" s="34">
        <v>1450</v>
      </c>
      <c r="V27" s="34">
        <v>1662</v>
      </c>
      <c r="W27" s="34">
        <v>1387</v>
      </c>
      <c r="X27" s="22">
        <f t="shared" si="5"/>
        <v>-275</v>
      </c>
      <c r="Y27" s="25">
        <f t="shared" si="6"/>
        <v>17.98197548666186</v>
      </c>
      <c r="Z27" s="10">
        <v>5117</v>
      </c>
      <c r="AA27" s="26">
        <f t="shared" si="9"/>
        <v>27.105726011334767</v>
      </c>
      <c r="AB27" s="52">
        <f t="shared" si="10"/>
        <v>4.874145006839945</v>
      </c>
      <c r="AC27">
        <v>76</v>
      </c>
      <c r="AD27">
        <v>67</v>
      </c>
      <c r="AE27">
        <v>252</v>
      </c>
      <c r="AF27" s="23">
        <v>1360</v>
      </c>
      <c r="AG27" s="23">
        <v>8371</v>
      </c>
      <c r="AH27" t="s">
        <v>56</v>
      </c>
    </row>
    <row r="28" spans="1:34" x14ac:dyDescent="0.25">
      <c r="A28" s="15">
        <v>24923</v>
      </c>
      <c r="B28" s="15">
        <v>25905</v>
      </c>
      <c r="C28" s="15">
        <v>26327</v>
      </c>
      <c r="D28" s="15">
        <v>25139</v>
      </c>
      <c r="E28" s="27">
        <f t="shared" si="11"/>
        <v>-1188</v>
      </c>
      <c r="F28" s="26">
        <f t="shared" si="12"/>
        <v>-4.5124776845064005</v>
      </c>
      <c r="G28" s="51">
        <f t="shared" si="7"/>
        <v>216</v>
      </c>
      <c r="H28" s="13">
        <v>28843</v>
      </c>
      <c r="I28" s="13">
        <v>27201</v>
      </c>
      <c r="J28" s="13">
        <v>27042</v>
      </c>
      <c r="K28" s="13">
        <v>31263</v>
      </c>
      <c r="L28" s="22">
        <f t="shared" si="2"/>
        <v>4221</v>
      </c>
      <c r="M28" s="14">
        <v>6777</v>
      </c>
      <c r="N28" s="14">
        <v>6937</v>
      </c>
      <c r="O28" s="14">
        <v>10626</v>
      </c>
      <c r="P28" s="14">
        <v>9999</v>
      </c>
      <c r="Q28" s="29">
        <f t="shared" si="3"/>
        <v>-627</v>
      </c>
      <c r="R28" s="24">
        <f t="shared" si="8"/>
        <v>-5.9006211180124222</v>
      </c>
      <c r="S28" s="31">
        <f t="shared" si="13"/>
        <v>39.774851823859343</v>
      </c>
      <c r="T28" s="34">
        <v>1722</v>
      </c>
      <c r="U28" s="34">
        <v>1716</v>
      </c>
      <c r="V28" s="34">
        <v>1463</v>
      </c>
      <c r="W28" s="34">
        <v>1758</v>
      </c>
      <c r="X28" s="22">
        <f t="shared" si="5"/>
        <v>295</v>
      </c>
      <c r="Y28" s="25">
        <f t="shared" si="6"/>
        <v>14.299772468714448</v>
      </c>
      <c r="Z28" s="10">
        <v>6970</v>
      </c>
      <c r="AA28" s="26">
        <f t="shared" si="9"/>
        <v>25.222381635581062</v>
      </c>
      <c r="AB28" s="52">
        <f t="shared" si="10"/>
        <v>3.6067431850789098</v>
      </c>
      <c r="AC28">
        <v>70</v>
      </c>
      <c r="AD28">
        <v>52</v>
      </c>
      <c r="AE28">
        <v>91</v>
      </c>
      <c r="AF28" s="23">
        <v>1707</v>
      </c>
      <c r="AG28" s="23">
        <v>2235</v>
      </c>
      <c r="AH28" t="s">
        <v>57</v>
      </c>
    </row>
    <row r="29" spans="1:34" x14ac:dyDescent="0.25">
      <c r="A29" s="15">
        <v>34525</v>
      </c>
      <c r="B29" s="15">
        <v>32960</v>
      </c>
      <c r="C29" s="15">
        <v>35550</v>
      </c>
      <c r="D29" s="15">
        <v>35718</v>
      </c>
      <c r="E29" s="27">
        <f t="shared" si="11"/>
        <v>168</v>
      </c>
      <c r="F29" s="26">
        <f t="shared" si="12"/>
        <v>0.47257383966244726</v>
      </c>
      <c r="G29" s="51">
        <f t="shared" si="7"/>
        <v>1193</v>
      </c>
      <c r="H29" s="13">
        <v>32300</v>
      </c>
      <c r="I29" s="13">
        <v>28900</v>
      </c>
      <c r="J29" s="13">
        <v>31200</v>
      </c>
      <c r="K29" s="13">
        <v>30813</v>
      </c>
      <c r="L29" s="22">
        <f t="shared" si="2"/>
        <v>-387</v>
      </c>
      <c r="M29" s="14">
        <v>10946</v>
      </c>
      <c r="N29" s="14">
        <v>13830</v>
      </c>
      <c r="O29" s="14">
        <v>15815</v>
      </c>
      <c r="P29" s="14">
        <v>13200</v>
      </c>
      <c r="Q29" s="29">
        <f t="shared" si="3"/>
        <v>-2615</v>
      </c>
      <c r="R29" s="24">
        <f t="shared" si="8"/>
        <v>-16.534935188112552</v>
      </c>
      <c r="S29" s="31">
        <f t="shared" si="13"/>
        <v>36.95615655971779</v>
      </c>
      <c r="T29" s="34">
        <v>1967</v>
      </c>
      <c r="U29" s="34">
        <v>2083</v>
      </c>
      <c r="V29" s="34">
        <v>1758</v>
      </c>
      <c r="W29" s="34">
        <v>2176</v>
      </c>
      <c r="X29" s="22">
        <f t="shared" si="5"/>
        <v>418</v>
      </c>
      <c r="Y29" s="25">
        <f t="shared" si="6"/>
        <v>16.414522058823529</v>
      </c>
      <c r="Z29" s="10">
        <v>11933</v>
      </c>
      <c r="AA29" s="26">
        <f t="shared" si="9"/>
        <v>18.235146233135005</v>
      </c>
      <c r="AB29" s="52">
        <f t="shared" si="10"/>
        <v>2.993212100896673</v>
      </c>
      <c r="AC29">
        <v>72</v>
      </c>
      <c r="AD29" s="39">
        <v>72</v>
      </c>
      <c r="AE29" s="39">
        <v>18</v>
      </c>
      <c r="AF29" s="23">
        <v>1500</v>
      </c>
      <c r="AG29" s="23">
        <v>435</v>
      </c>
      <c r="AH29" t="s">
        <v>58</v>
      </c>
    </row>
    <row r="30" spans="1:34" x14ac:dyDescent="0.25">
      <c r="A30" s="15">
        <v>2953</v>
      </c>
      <c r="B30" s="15">
        <v>2587</v>
      </c>
      <c r="C30" s="15">
        <v>2480</v>
      </c>
      <c r="D30" s="15">
        <v>2245</v>
      </c>
      <c r="E30" s="27">
        <f t="shared" si="11"/>
        <v>-235</v>
      </c>
      <c r="F30" s="26">
        <f t="shared" si="12"/>
        <v>-9.4758064516129039</v>
      </c>
      <c r="G30" s="51">
        <f t="shared" si="7"/>
        <v>-708</v>
      </c>
      <c r="H30" s="13">
        <v>815</v>
      </c>
      <c r="I30" s="13">
        <v>814</v>
      </c>
      <c r="J30" s="13">
        <v>934</v>
      </c>
      <c r="K30" s="13">
        <v>839</v>
      </c>
      <c r="L30" s="22">
        <f t="shared" si="2"/>
        <v>-95</v>
      </c>
      <c r="M30" s="14">
        <v>384</v>
      </c>
      <c r="N30" s="14">
        <v>328</v>
      </c>
      <c r="O30" s="14">
        <v>258</v>
      </c>
      <c r="P30" s="14">
        <v>252</v>
      </c>
      <c r="Q30" s="29">
        <f t="shared" si="3"/>
        <v>-6</v>
      </c>
      <c r="R30" s="24">
        <f t="shared" si="8"/>
        <v>-2.3255813953488373</v>
      </c>
      <c r="S30" s="31">
        <f t="shared" si="13"/>
        <v>11.224944320712694</v>
      </c>
      <c r="T30" s="34">
        <v>76</v>
      </c>
      <c r="U30" s="34">
        <v>71</v>
      </c>
      <c r="V30" s="34">
        <v>83</v>
      </c>
      <c r="W30" s="34">
        <v>77</v>
      </c>
      <c r="X30" s="22">
        <f t="shared" si="5"/>
        <v>-6</v>
      </c>
      <c r="Y30" s="25">
        <f t="shared" si="6"/>
        <v>29.155844155844157</v>
      </c>
      <c r="Z30" s="10">
        <v>967</v>
      </c>
      <c r="AA30" s="26">
        <f t="shared" si="9"/>
        <v>7.9627714581178903</v>
      </c>
      <c r="AB30" s="52">
        <f t="shared" si="10"/>
        <v>2.3216132368148914</v>
      </c>
      <c r="AC30">
        <v>0</v>
      </c>
      <c r="AD30">
        <v>0</v>
      </c>
      <c r="AE30">
        <v>1</v>
      </c>
      <c r="AF30" s="23">
        <v>0</v>
      </c>
      <c r="AG30" s="23">
        <v>44</v>
      </c>
      <c r="AH30" s="9" t="s">
        <v>59</v>
      </c>
    </row>
    <row r="31" spans="1:34" x14ac:dyDescent="0.25">
      <c r="A31" s="15">
        <v>9327</v>
      </c>
      <c r="B31" s="15">
        <v>10958</v>
      </c>
      <c r="C31" s="15">
        <v>11716</v>
      </c>
      <c r="D31" s="15">
        <v>11622</v>
      </c>
      <c r="E31" s="27">
        <f t="shared" si="11"/>
        <v>-94</v>
      </c>
      <c r="F31" s="26">
        <f t="shared" si="12"/>
        <v>-0.80232161147149195</v>
      </c>
      <c r="G31" s="51">
        <f t="shared" si="7"/>
        <v>2295</v>
      </c>
      <c r="H31" s="13">
        <v>20000</v>
      </c>
      <c r="I31" s="13">
        <v>40000</v>
      </c>
      <c r="J31" s="13">
        <v>32500</v>
      </c>
      <c r="K31" s="13">
        <v>44300</v>
      </c>
      <c r="L31" s="22">
        <f t="shared" si="2"/>
        <v>11800</v>
      </c>
      <c r="M31" s="14">
        <v>4984</v>
      </c>
      <c r="N31" s="14">
        <v>5934</v>
      </c>
      <c r="O31" s="14">
        <v>6148</v>
      </c>
      <c r="P31" s="14">
        <v>6194</v>
      </c>
      <c r="Q31" s="29">
        <f t="shared" si="3"/>
        <v>46</v>
      </c>
      <c r="R31" s="24">
        <f t="shared" si="8"/>
        <v>0.74821080026024722</v>
      </c>
      <c r="S31" s="31">
        <f t="shared" si="13"/>
        <v>53.295474100843229</v>
      </c>
      <c r="T31" s="34">
        <v>575</v>
      </c>
      <c r="U31" s="34">
        <v>669</v>
      </c>
      <c r="V31" s="34">
        <v>703</v>
      </c>
      <c r="W31" s="34">
        <v>655</v>
      </c>
      <c r="X31" s="22">
        <f t="shared" si="5"/>
        <v>-48</v>
      </c>
      <c r="Y31" s="25">
        <f t="shared" si="6"/>
        <v>17.743511450381678</v>
      </c>
      <c r="Z31" s="10">
        <v>3845</v>
      </c>
      <c r="AA31" s="26">
        <f t="shared" si="9"/>
        <v>17.035110533159948</v>
      </c>
      <c r="AB31" s="52">
        <f t="shared" si="10"/>
        <v>3.022626788036411</v>
      </c>
      <c r="AC31">
        <v>26</v>
      </c>
      <c r="AD31">
        <v>37</v>
      </c>
      <c r="AE31">
        <v>56</v>
      </c>
      <c r="AF31" s="23">
        <v>965</v>
      </c>
      <c r="AG31" s="23">
        <v>2260</v>
      </c>
      <c r="AH31" t="s">
        <v>60</v>
      </c>
    </row>
    <row r="32" spans="1:34" x14ac:dyDescent="0.25">
      <c r="A32" s="15">
        <v>9568</v>
      </c>
      <c r="B32" s="15">
        <v>9100</v>
      </c>
      <c r="C32" s="15">
        <v>5210</v>
      </c>
      <c r="D32" s="15">
        <v>10449</v>
      </c>
      <c r="E32" s="27">
        <f t="shared" si="11"/>
        <v>5239</v>
      </c>
      <c r="F32" s="26">
        <f t="shared" si="12"/>
        <v>100.55662188099808</v>
      </c>
      <c r="G32" s="51">
        <f t="shared" si="7"/>
        <v>881</v>
      </c>
      <c r="H32" s="13">
        <v>3507</v>
      </c>
      <c r="I32" s="13">
        <v>7180</v>
      </c>
      <c r="J32" s="13">
        <v>2898</v>
      </c>
      <c r="K32" s="13">
        <v>7319</v>
      </c>
      <c r="L32" s="22">
        <f t="shared" si="2"/>
        <v>4421</v>
      </c>
      <c r="M32" s="14">
        <v>4378</v>
      </c>
      <c r="N32" s="14">
        <v>4551</v>
      </c>
      <c r="O32" s="14">
        <v>2246</v>
      </c>
      <c r="P32" s="14">
        <v>5606</v>
      </c>
      <c r="Q32" s="29">
        <f t="shared" si="3"/>
        <v>3360</v>
      </c>
      <c r="R32" s="24">
        <f t="shared" si="8"/>
        <v>149.5992876224399</v>
      </c>
      <c r="S32" s="31">
        <f t="shared" si="13"/>
        <v>53.651067087759593</v>
      </c>
      <c r="T32" s="34">
        <v>1413</v>
      </c>
      <c r="U32" s="34">
        <v>345</v>
      </c>
      <c r="V32" s="34">
        <v>338</v>
      </c>
      <c r="W32" s="34">
        <v>411</v>
      </c>
      <c r="X32" s="22">
        <f t="shared" si="5"/>
        <v>73</v>
      </c>
      <c r="Y32" s="25">
        <f t="shared" si="6"/>
        <v>25.423357664233578</v>
      </c>
      <c r="Z32" s="10">
        <v>2541</v>
      </c>
      <c r="AA32" s="26">
        <f t="shared" si="9"/>
        <v>16.174734356552538</v>
      </c>
      <c r="AB32" s="52">
        <f t="shared" si="10"/>
        <v>4.112160566706021</v>
      </c>
      <c r="AC32">
        <v>4</v>
      </c>
      <c r="AD32">
        <v>4</v>
      </c>
      <c r="AE32">
        <v>15</v>
      </c>
      <c r="AF32" s="23">
        <v>188</v>
      </c>
      <c r="AG32" s="23">
        <v>378</v>
      </c>
      <c r="AH32" s="9" t="s">
        <v>61</v>
      </c>
    </row>
    <row r="33" spans="1:34" x14ac:dyDescent="0.25">
      <c r="A33" s="15">
        <v>1556</v>
      </c>
      <c r="B33" s="15">
        <v>1588</v>
      </c>
      <c r="C33" s="15">
        <v>1832</v>
      </c>
      <c r="D33" s="15">
        <v>1832</v>
      </c>
      <c r="E33" s="27">
        <f t="shared" si="11"/>
        <v>0</v>
      </c>
      <c r="F33" s="26">
        <f t="shared" si="12"/>
        <v>0</v>
      </c>
      <c r="G33" s="51">
        <f t="shared" si="7"/>
        <v>276</v>
      </c>
      <c r="H33" s="13">
        <v>473</v>
      </c>
      <c r="I33" s="13">
        <v>400</v>
      </c>
      <c r="J33" s="13">
        <v>400</v>
      </c>
      <c r="K33" s="13">
        <v>400</v>
      </c>
      <c r="L33" s="22">
        <f t="shared" si="2"/>
        <v>0</v>
      </c>
      <c r="M33" s="14">
        <v>127</v>
      </c>
      <c r="N33" s="14">
        <v>190</v>
      </c>
      <c r="O33" s="14">
        <v>235</v>
      </c>
      <c r="P33" s="14">
        <v>235</v>
      </c>
      <c r="Q33" s="29">
        <f t="shared" si="3"/>
        <v>0</v>
      </c>
      <c r="R33" s="24">
        <f t="shared" si="8"/>
        <v>0</v>
      </c>
      <c r="S33" s="31">
        <f t="shared" si="13"/>
        <v>12.827510917030567</v>
      </c>
      <c r="T33" s="34">
        <v>37</v>
      </c>
      <c r="U33" s="34">
        <v>0</v>
      </c>
      <c r="V33" s="34">
        <v>30</v>
      </c>
      <c r="W33" s="34">
        <v>30</v>
      </c>
      <c r="X33" s="22">
        <f t="shared" si="5"/>
        <v>0</v>
      </c>
      <c r="Y33" s="25">
        <f t="shared" si="6"/>
        <v>61.06666666666667</v>
      </c>
      <c r="Z33" s="10">
        <v>953</v>
      </c>
      <c r="AA33" s="26">
        <f t="shared" si="9"/>
        <v>3.147953830010493</v>
      </c>
      <c r="AB33" s="52">
        <f t="shared" si="10"/>
        <v>1.9223504721930744</v>
      </c>
      <c r="AC33">
        <v>1</v>
      </c>
      <c r="AD33">
        <v>0</v>
      </c>
      <c r="AE33">
        <v>0</v>
      </c>
      <c r="AF33" s="23">
        <v>0</v>
      </c>
      <c r="AG33" s="23">
        <v>0</v>
      </c>
      <c r="AH33" t="s">
        <v>62</v>
      </c>
    </row>
    <row r="34" spans="1:34" x14ac:dyDescent="0.25">
      <c r="A34" s="15">
        <v>28504</v>
      </c>
      <c r="B34" s="15">
        <v>25140</v>
      </c>
      <c r="C34" s="15">
        <v>29997</v>
      </c>
      <c r="D34" s="15">
        <v>33596</v>
      </c>
      <c r="E34" s="27">
        <f t="shared" si="11"/>
        <v>3599</v>
      </c>
      <c r="F34" s="26">
        <f t="shared" si="12"/>
        <v>11.997866453311998</v>
      </c>
      <c r="G34" s="51">
        <f t="shared" si="7"/>
        <v>5092</v>
      </c>
      <c r="H34" s="13">
        <v>16587</v>
      </c>
      <c r="I34" s="13">
        <v>14128</v>
      </c>
      <c r="J34" s="13">
        <v>10000</v>
      </c>
      <c r="K34" s="13">
        <v>21500</v>
      </c>
      <c r="L34" s="22">
        <f t="shared" si="2"/>
        <v>11500</v>
      </c>
      <c r="M34" s="14">
        <v>10935</v>
      </c>
      <c r="N34" s="14">
        <v>9992</v>
      </c>
      <c r="O34" s="14">
        <v>12725</v>
      </c>
      <c r="P34" s="14">
        <v>15903</v>
      </c>
      <c r="Q34" s="29">
        <f t="shared" si="3"/>
        <v>3178</v>
      </c>
      <c r="R34" s="24">
        <f t="shared" si="8"/>
        <v>24.974459724950883</v>
      </c>
      <c r="S34" s="31">
        <f t="shared" si="13"/>
        <v>47.335992380045241</v>
      </c>
      <c r="T34" s="34">
        <v>1174</v>
      </c>
      <c r="U34" s="34">
        <v>1057</v>
      </c>
      <c r="V34" s="34">
        <v>1214</v>
      </c>
      <c r="W34" s="34">
        <v>1249</v>
      </c>
      <c r="X34" s="22">
        <f t="shared" si="5"/>
        <v>35</v>
      </c>
      <c r="Y34" s="25">
        <f t="shared" si="6"/>
        <v>26.898318654923941</v>
      </c>
      <c r="Z34" s="10">
        <v>5663</v>
      </c>
      <c r="AA34" s="26">
        <f t="shared" si="9"/>
        <v>22.055447642592267</v>
      </c>
      <c r="AB34" s="52">
        <f t="shared" si="10"/>
        <v>5.9325445876743776</v>
      </c>
      <c r="AC34">
        <v>40</v>
      </c>
      <c r="AD34">
        <v>14</v>
      </c>
      <c r="AE34">
        <v>70</v>
      </c>
      <c r="AF34" s="23">
        <v>600</v>
      </c>
      <c r="AG34" s="23">
        <v>2352</v>
      </c>
      <c r="AH34" s="9" t="s">
        <v>63</v>
      </c>
    </row>
    <row r="35" spans="1:34" x14ac:dyDescent="0.25">
      <c r="A35" s="15">
        <v>2173</v>
      </c>
      <c r="B35" s="15">
        <v>1659</v>
      </c>
      <c r="C35" s="15">
        <v>1631</v>
      </c>
      <c r="D35" s="15">
        <v>1700</v>
      </c>
      <c r="E35" s="27">
        <f t="shared" si="11"/>
        <v>69</v>
      </c>
      <c r="F35" s="26">
        <f t="shared" si="12"/>
        <v>4.2305334150827711</v>
      </c>
      <c r="G35" s="51">
        <f t="shared" si="7"/>
        <v>-473</v>
      </c>
      <c r="H35" s="13">
        <v>2300</v>
      </c>
      <c r="I35" s="13">
        <v>1000</v>
      </c>
      <c r="J35" s="13">
        <v>700</v>
      </c>
      <c r="K35" s="13">
        <v>1000</v>
      </c>
      <c r="L35" s="22">
        <f t="shared" si="2"/>
        <v>300</v>
      </c>
      <c r="M35" s="14">
        <v>971</v>
      </c>
      <c r="N35" s="14">
        <v>837</v>
      </c>
      <c r="O35" s="14">
        <v>732</v>
      </c>
      <c r="P35" s="14">
        <v>900</v>
      </c>
      <c r="Q35" s="29">
        <f t="shared" si="3"/>
        <v>168</v>
      </c>
      <c r="R35" s="24">
        <f t="shared" si="8"/>
        <v>22.950819672131146</v>
      </c>
      <c r="S35" s="31">
        <f t="shared" si="13"/>
        <v>52.941176470588232</v>
      </c>
      <c r="T35" s="35">
        <v>80</v>
      </c>
      <c r="U35" s="35">
        <v>89</v>
      </c>
      <c r="V35" s="35">
        <v>94</v>
      </c>
      <c r="W35" s="35">
        <v>100</v>
      </c>
      <c r="X35" s="22">
        <f t="shared" si="5"/>
        <v>6</v>
      </c>
      <c r="Y35" s="25">
        <f t="shared" si="6"/>
        <v>17</v>
      </c>
      <c r="Z35" s="10">
        <v>474</v>
      </c>
      <c r="AA35" s="26">
        <f t="shared" si="9"/>
        <v>21.09704641350211</v>
      </c>
      <c r="AB35" s="52">
        <f t="shared" si="10"/>
        <v>3.5864978902953588</v>
      </c>
      <c r="AC35">
        <v>6</v>
      </c>
      <c r="AD35">
        <v>4</v>
      </c>
      <c r="AE35">
        <v>5</v>
      </c>
      <c r="AF35" s="23">
        <v>180</v>
      </c>
      <c r="AG35" s="23">
        <v>200</v>
      </c>
      <c r="AH35" s="68" t="s">
        <v>64</v>
      </c>
    </row>
    <row r="36" spans="1:34" x14ac:dyDescent="0.25">
      <c r="A36" s="15">
        <v>36604</v>
      </c>
      <c r="B36" s="15">
        <v>37406</v>
      </c>
      <c r="C36" s="15">
        <v>37222</v>
      </c>
      <c r="D36" s="15">
        <v>41434</v>
      </c>
      <c r="E36" s="27">
        <f t="shared" si="11"/>
        <v>4212</v>
      </c>
      <c r="F36" s="26">
        <f t="shared" si="12"/>
        <v>11.315888453065391</v>
      </c>
      <c r="G36" s="51">
        <f t="shared" si="7"/>
        <v>4830</v>
      </c>
      <c r="H36" s="13">
        <v>20978</v>
      </c>
      <c r="I36" s="13">
        <v>19753</v>
      </c>
      <c r="J36" s="13">
        <v>18129</v>
      </c>
      <c r="K36" s="13">
        <v>18990</v>
      </c>
      <c r="L36" s="22">
        <f t="shared" si="2"/>
        <v>861</v>
      </c>
      <c r="M36" s="14">
        <v>9994</v>
      </c>
      <c r="N36" s="14">
        <v>12001</v>
      </c>
      <c r="O36" s="14">
        <v>13799</v>
      </c>
      <c r="P36" s="14">
        <v>18019</v>
      </c>
      <c r="Q36" s="29">
        <f t="shared" si="3"/>
        <v>4220</v>
      </c>
      <c r="R36" s="24">
        <f t="shared" si="8"/>
        <v>30.581926226538155</v>
      </c>
      <c r="S36" s="31">
        <f t="shared" si="13"/>
        <v>43.488439445865716</v>
      </c>
      <c r="T36" s="35">
        <v>887</v>
      </c>
      <c r="U36" s="35">
        <v>836</v>
      </c>
      <c r="V36" s="35">
        <v>810</v>
      </c>
      <c r="W36" s="35">
        <v>711</v>
      </c>
      <c r="X36" s="22">
        <f t="shared" si="5"/>
        <v>-99</v>
      </c>
      <c r="Y36" s="25">
        <f t="shared" si="6"/>
        <v>58.27566807313643</v>
      </c>
      <c r="Z36" s="10">
        <v>4093</v>
      </c>
      <c r="AA36" s="26">
        <f t="shared" si="9"/>
        <v>17.371121426826289</v>
      </c>
      <c r="AB36" s="52">
        <f t="shared" si="10"/>
        <v>10.123137063278769</v>
      </c>
      <c r="AC36">
        <v>23</v>
      </c>
      <c r="AD36">
        <v>2</v>
      </c>
      <c r="AE36">
        <v>30</v>
      </c>
      <c r="AF36" s="23">
        <v>55</v>
      </c>
      <c r="AG36" s="23">
        <v>627</v>
      </c>
      <c r="AH36" s="9" t="s">
        <v>65</v>
      </c>
    </row>
    <row r="37" spans="1:34" x14ac:dyDescent="0.25">
      <c r="A37" s="15">
        <v>42215</v>
      </c>
      <c r="B37" s="15">
        <v>39670</v>
      </c>
      <c r="C37" s="15">
        <v>40050</v>
      </c>
      <c r="D37" s="15">
        <v>41277</v>
      </c>
      <c r="E37" s="27">
        <f t="shared" si="11"/>
        <v>1227</v>
      </c>
      <c r="F37" s="26">
        <f t="shared" si="12"/>
        <v>3.0636704119850187</v>
      </c>
      <c r="G37" s="51">
        <f t="shared" si="7"/>
        <v>-938</v>
      </c>
      <c r="H37" s="13">
        <v>20000</v>
      </c>
      <c r="I37" s="13">
        <v>20000</v>
      </c>
      <c r="J37" s="13">
        <v>23000</v>
      </c>
      <c r="K37" s="13">
        <v>24000</v>
      </c>
      <c r="L37" s="22">
        <f t="shared" si="2"/>
        <v>1000</v>
      </c>
      <c r="M37" s="14">
        <v>21506</v>
      </c>
      <c r="N37" s="14">
        <v>19796</v>
      </c>
      <c r="O37" s="14">
        <v>21187</v>
      </c>
      <c r="P37" s="14">
        <v>19206</v>
      </c>
      <c r="Q37" s="29">
        <f t="shared" si="3"/>
        <v>-1981</v>
      </c>
      <c r="R37" s="24">
        <f t="shared" si="8"/>
        <v>-9.3500731580686267</v>
      </c>
      <c r="S37" s="31">
        <f t="shared" si="13"/>
        <v>46.529544298277493</v>
      </c>
      <c r="T37" s="35">
        <v>1276</v>
      </c>
      <c r="U37" s="35">
        <v>1321</v>
      </c>
      <c r="V37" s="35">
        <v>1377</v>
      </c>
      <c r="W37" s="35">
        <v>1487</v>
      </c>
      <c r="X37" s="22">
        <f t="shared" si="5"/>
        <v>110</v>
      </c>
      <c r="Y37" s="25">
        <f t="shared" si="6"/>
        <v>27.758574310692669</v>
      </c>
      <c r="Z37" s="10">
        <v>8142</v>
      </c>
      <c r="AA37" s="26">
        <f t="shared" si="9"/>
        <v>18.263325964136577</v>
      </c>
      <c r="AB37" s="52">
        <f t="shared" si="10"/>
        <v>5.0696389093588801</v>
      </c>
      <c r="AC37">
        <v>118</v>
      </c>
      <c r="AD37">
        <v>36</v>
      </c>
      <c r="AE37">
        <v>51</v>
      </c>
      <c r="AF37" s="23">
        <v>1072</v>
      </c>
      <c r="AG37" s="23">
        <v>1300</v>
      </c>
      <c r="AH37" t="s">
        <v>66</v>
      </c>
    </row>
    <row r="38" spans="1:34" x14ac:dyDescent="0.25">
      <c r="A38" s="15">
        <v>787</v>
      </c>
      <c r="B38" s="15">
        <v>928</v>
      </c>
      <c r="C38" s="15">
        <v>759</v>
      </c>
      <c r="D38" s="15">
        <v>1119</v>
      </c>
      <c r="E38" s="27">
        <f t="shared" si="11"/>
        <v>360</v>
      </c>
      <c r="F38" s="26">
        <f t="shared" si="12"/>
        <v>47.430830039525695</v>
      </c>
      <c r="G38" s="51">
        <f t="shared" si="7"/>
        <v>332</v>
      </c>
      <c r="H38" s="13">
        <v>0</v>
      </c>
      <c r="I38" s="13">
        <v>0</v>
      </c>
      <c r="J38" s="13">
        <v>500</v>
      </c>
      <c r="K38" s="13">
        <v>1620</v>
      </c>
      <c r="L38" s="22">
        <f t="shared" si="2"/>
        <v>1120</v>
      </c>
      <c r="M38" s="14">
        <v>599</v>
      </c>
      <c r="N38" s="14">
        <v>769</v>
      </c>
      <c r="O38" s="14">
        <v>682</v>
      </c>
      <c r="P38" s="14">
        <v>922</v>
      </c>
      <c r="Q38" s="29">
        <f t="shared" si="3"/>
        <v>240</v>
      </c>
      <c r="R38" s="24">
        <f t="shared" si="8"/>
        <v>35.190615835777123</v>
      </c>
      <c r="S38" s="31">
        <f t="shared" si="13"/>
        <v>82.39499553172476</v>
      </c>
      <c r="T38" s="35">
        <v>3</v>
      </c>
      <c r="U38" s="35">
        <v>3</v>
      </c>
      <c r="V38" s="35">
        <v>85</v>
      </c>
      <c r="W38" s="35">
        <v>109</v>
      </c>
      <c r="X38" s="22">
        <f t="shared" si="5"/>
        <v>24</v>
      </c>
      <c r="Y38" s="25">
        <f t="shared" si="6"/>
        <v>10.26605504587156</v>
      </c>
      <c r="Z38" s="10">
        <v>987</v>
      </c>
      <c r="AA38" s="26">
        <f t="shared" si="9"/>
        <v>11.043566362715298</v>
      </c>
      <c r="AB38" s="52">
        <f t="shared" si="10"/>
        <v>1.1337386018237081</v>
      </c>
      <c r="AC38">
        <v>1</v>
      </c>
      <c r="AD38">
        <v>1</v>
      </c>
      <c r="AE38">
        <v>6</v>
      </c>
      <c r="AF38" s="23">
        <v>20</v>
      </c>
      <c r="AG38" s="23">
        <v>226</v>
      </c>
      <c r="AH38" s="9" t="s">
        <v>67</v>
      </c>
    </row>
    <row r="39" spans="1:34" x14ac:dyDescent="0.25">
      <c r="A39" s="15">
        <v>9311</v>
      </c>
      <c r="B39" s="15">
        <v>9406</v>
      </c>
      <c r="C39" s="15">
        <v>10690</v>
      </c>
      <c r="D39" s="15">
        <v>10680</v>
      </c>
      <c r="E39" s="27">
        <f t="shared" si="11"/>
        <v>-10</v>
      </c>
      <c r="F39" s="26">
        <f t="shared" si="12"/>
        <v>-9.3545369504209538E-2</v>
      </c>
      <c r="G39" s="51">
        <f t="shared" si="7"/>
        <v>1369</v>
      </c>
      <c r="H39" s="13">
        <v>9400</v>
      </c>
      <c r="I39" s="13">
        <v>9700</v>
      </c>
      <c r="J39" s="13">
        <v>10000</v>
      </c>
      <c r="K39" s="13">
        <v>10000</v>
      </c>
      <c r="L39" s="22">
        <f t="shared" si="2"/>
        <v>0</v>
      </c>
      <c r="M39" s="14">
        <v>3010</v>
      </c>
      <c r="N39" s="14">
        <v>3518</v>
      </c>
      <c r="O39" s="14">
        <v>2801</v>
      </c>
      <c r="P39" s="14">
        <v>2742</v>
      </c>
      <c r="Q39" s="29">
        <f t="shared" si="3"/>
        <v>-59</v>
      </c>
      <c r="R39" s="24">
        <f t="shared" si="8"/>
        <v>-2.106390574794716</v>
      </c>
      <c r="S39" s="31">
        <f t="shared" si="13"/>
        <v>25.674157303370787</v>
      </c>
      <c r="T39" s="34">
        <v>485</v>
      </c>
      <c r="U39" s="34">
        <v>465</v>
      </c>
      <c r="V39" s="34">
        <v>485</v>
      </c>
      <c r="W39" s="34">
        <v>506</v>
      </c>
      <c r="X39" s="22">
        <f t="shared" si="5"/>
        <v>21</v>
      </c>
      <c r="Y39" s="25">
        <f t="shared" si="6"/>
        <v>21.106719367588934</v>
      </c>
      <c r="Z39" s="10">
        <v>2094</v>
      </c>
      <c r="AA39" s="26">
        <f t="shared" si="9"/>
        <v>24.164278892072588</v>
      </c>
      <c r="AB39" s="52">
        <f t="shared" si="10"/>
        <v>5.100286532951289</v>
      </c>
      <c r="AC39">
        <v>5</v>
      </c>
      <c r="AD39">
        <v>16</v>
      </c>
      <c r="AE39">
        <v>24</v>
      </c>
      <c r="AF39" s="23">
        <v>500</v>
      </c>
      <c r="AG39" s="23">
        <v>800</v>
      </c>
      <c r="AH39" t="s">
        <v>68</v>
      </c>
    </row>
    <row r="40" spans="1:34" x14ac:dyDescent="0.25">
      <c r="A40" s="15">
        <v>120628</v>
      </c>
      <c r="B40" s="15">
        <v>129612</v>
      </c>
      <c r="C40" s="15">
        <v>122363</v>
      </c>
      <c r="D40" s="15">
        <v>118378</v>
      </c>
      <c r="E40" s="27">
        <f t="shared" si="11"/>
        <v>-3985</v>
      </c>
      <c r="F40" s="26">
        <f t="shared" si="12"/>
        <v>-3.2567034152480732</v>
      </c>
      <c r="G40" s="51">
        <f t="shared" si="7"/>
        <v>-2250</v>
      </c>
      <c r="H40" s="13">
        <v>83126</v>
      </c>
      <c r="I40" s="13">
        <v>90080</v>
      </c>
      <c r="J40" s="13">
        <v>82673</v>
      </c>
      <c r="K40" s="13">
        <v>84201</v>
      </c>
      <c r="L40" s="22">
        <f t="shared" si="2"/>
        <v>1528</v>
      </c>
      <c r="M40" s="14">
        <v>50348</v>
      </c>
      <c r="N40" s="14">
        <v>55176</v>
      </c>
      <c r="O40" s="14">
        <v>52359</v>
      </c>
      <c r="P40" s="14">
        <v>46062</v>
      </c>
      <c r="Q40" s="29">
        <f t="shared" si="3"/>
        <v>-6297</v>
      </c>
      <c r="R40" s="24">
        <f t="shared" si="8"/>
        <v>-12.026585687274395</v>
      </c>
      <c r="S40" s="31">
        <f t="shared" si="13"/>
        <v>38.910946290695904</v>
      </c>
      <c r="T40" s="34">
        <v>5136</v>
      </c>
      <c r="U40" s="34">
        <v>5055</v>
      </c>
      <c r="V40" s="34">
        <v>4851</v>
      </c>
      <c r="W40" s="34">
        <v>4756</v>
      </c>
      <c r="X40" s="22">
        <f t="shared" si="5"/>
        <v>-95</v>
      </c>
      <c r="Y40" s="25">
        <f t="shared" si="6"/>
        <v>24.890243902439025</v>
      </c>
      <c r="Z40" s="10">
        <v>22096</v>
      </c>
      <c r="AA40" s="26">
        <f t="shared" si="9"/>
        <v>21.524257784214338</v>
      </c>
      <c r="AB40" s="52">
        <f t="shared" si="10"/>
        <v>5.3574402606806659</v>
      </c>
      <c r="AC40">
        <v>105</v>
      </c>
      <c r="AD40">
        <v>132</v>
      </c>
      <c r="AE40">
        <v>293</v>
      </c>
      <c r="AF40" s="23">
        <v>3398</v>
      </c>
      <c r="AG40" s="23">
        <v>8189</v>
      </c>
      <c r="AH40" s="9" t="s">
        <v>69</v>
      </c>
    </row>
    <row r="41" spans="1:34" x14ac:dyDescent="0.25">
      <c r="A41" s="11">
        <v>68221</v>
      </c>
      <c r="B41" s="11">
        <v>82999</v>
      </c>
      <c r="C41" s="11">
        <v>85726</v>
      </c>
      <c r="D41" s="11">
        <v>84131</v>
      </c>
      <c r="E41" s="27">
        <f t="shared" si="11"/>
        <v>-1595</v>
      </c>
      <c r="F41" s="26">
        <f t="shared" si="12"/>
        <v>-1.8605790541959266</v>
      </c>
      <c r="G41" s="51">
        <f t="shared" si="7"/>
        <v>15910</v>
      </c>
      <c r="H41" s="13">
        <v>210998</v>
      </c>
      <c r="I41" s="13">
        <v>683906</v>
      </c>
      <c r="J41" s="13">
        <v>585653</v>
      </c>
      <c r="K41" s="13">
        <v>583234</v>
      </c>
      <c r="L41" s="22">
        <f t="shared" si="2"/>
        <v>-2419</v>
      </c>
      <c r="M41" s="14">
        <v>27854</v>
      </c>
      <c r="N41" s="14">
        <v>35687</v>
      </c>
      <c r="O41" s="14">
        <v>34959</v>
      </c>
      <c r="P41" s="14">
        <v>36554</v>
      </c>
      <c r="Q41" s="29">
        <f t="shared" si="3"/>
        <v>1595</v>
      </c>
      <c r="R41" s="24">
        <f t="shared" si="8"/>
        <v>4.56248748533997</v>
      </c>
      <c r="S41" s="31">
        <f t="shared" si="13"/>
        <v>43.448907061606306</v>
      </c>
      <c r="T41" s="34">
        <v>3420</v>
      </c>
      <c r="U41" s="34">
        <v>4057</v>
      </c>
      <c r="V41" s="34">
        <v>4065</v>
      </c>
      <c r="W41" s="34">
        <v>3900</v>
      </c>
      <c r="X41" s="22">
        <f t="shared" si="5"/>
        <v>-165</v>
      </c>
      <c r="Y41" s="25">
        <f t="shared" si="6"/>
        <v>21.572051282051284</v>
      </c>
      <c r="Z41" s="10">
        <v>23964</v>
      </c>
      <c r="AA41" s="26">
        <f t="shared" si="9"/>
        <v>16.274411617426139</v>
      </c>
      <c r="AB41" s="52">
        <f t="shared" si="10"/>
        <v>3.5107244199632781</v>
      </c>
      <c r="AC41">
        <v>96</v>
      </c>
      <c r="AD41">
        <v>114</v>
      </c>
      <c r="AE41">
        <v>92</v>
      </c>
      <c r="AF41" s="23">
        <v>2280</v>
      </c>
      <c r="AG41" s="23">
        <v>3403</v>
      </c>
      <c r="AH41" t="s">
        <v>70</v>
      </c>
    </row>
    <row r="42" spans="1:34" x14ac:dyDescent="0.25">
      <c r="A42" s="11">
        <v>6502</v>
      </c>
      <c r="B42" s="11">
        <v>7390</v>
      </c>
      <c r="C42" s="11">
        <v>6525</v>
      </c>
      <c r="D42" s="11">
        <v>6692</v>
      </c>
      <c r="E42" s="27">
        <f t="shared" si="11"/>
        <v>167</v>
      </c>
      <c r="F42" s="26">
        <f t="shared" si="12"/>
        <v>2.5593869731800765</v>
      </c>
      <c r="G42" s="51">
        <f t="shared" si="7"/>
        <v>190</v>
      </c>
      <c r="H42" s="13">
        <v>9200</v>
      </c>
      <c r="I42" s="13">
        <v>8000</v>
      </c>
      <c r="J42" s="13">
        <v>8000</v>
      </c>
      <c r="K42" s="13">
        <v>8000</v>
      </c>
      <c r="L42" s="22">
        <f t="shared" si="2"/>
        <v>0</v>
      </c>
      <c r="M42" s="14">
        <v>2395</v>
      </c>
      <c r="N42" s="14">
        <v>2849</v>
      </c>
      <c r="O42" s="14">
        <v>2852</v>
      </c>
      <c r="P42" s="14">
        <v>1876</v>
      </c>
      <c r="Q42" s="29">
        <f t="shared" si="3"/>
        <v>-976</v>
      </c>
      <c r="R42" s="24">
        <f t="shared" si="8"/>
        <v>-34.221598877980362</v>
      </c>
      <c r="S42" s="31">
        <f t="shared" si="13"/>
        <v>28.03347280334728</v>
      </c>
      <c r="T42" s="34">
        <v>0</v>
      </c>
      <c r="U42" s="34">
        <v>153</v>
      </c>
      <c r="V42" s="34">
        <v>311</v>
      </c>
      <c r="W42" s="34">
        <v>195</v>
      </c>
      <c r="X42" s="22">
        <f t="shared" si="5"/>
        <v>-116</v>
      </c>
      <c r="Y42" s="25">
        <f t="shared" si="6"/>
        <v>34.317948717948717</v>
      </c>
      <c r="Z42" s="10">
        <v>834</v>
      </c>
      <c r="AA42" s="26">
        <f t="shared" si="9"/>
        <v>23.381294964028775</v>
      </c>
      <c r="AB42" s="52">
        <f t="shared" si="10"/>
        <v>8.0239808153477217</v>
      </c>
      <c r="AC42">
        <v>10</v>
      </c>
      <c r="AD42">
        <v>5</v>
      </c>
      <c r="AE42">
        <v>80</v>
      </c>
      <c r="AF42" s="23">
        <v>91</v>
      </c>
      <c r="AG42" s="23">
        <v>769</v>
      </c>
      <c r="AH42" t="s">
        <v>72</v>
      </c>
    </row>
    <row r="43" spans="1:34" x14ac:dyDescent="0.25">
      <c r="A43" s="15">
        <v>91154</v>
      </c>
      <c r="B43" s="15">
        <v>89711</v>
      </c>
      <c r="C43" s="15">
        <v>89631</v>
      </c>
      <c r="D43" s="15">
        <v>83721</v>
      </c>
      <c r="E43" s="27">
        <f t="shared" si="11"/>
        <v>-5910</v>
      </c>
      <c r="F43" s="26">
        <f t="shared" si="12"/>
        <v>-6.5937008401111221</v>
      </c>
      <c r="G43" s="51">
        <f t="shared" si="7"/>
        <v>-7433</v>
      </c>
      <c r="H43" s="13">
        <v>65950</v>
      </c>
      <c r="I43" s="13">
        <v>66215</v>
      </c>
      <c r="J43" s="13">
        <v>60253</v>
      </c>
      <c r="K43" s="13">
        <v>61391</v>
      </c>
      <c r="L43" s="22">
        <f t="shared" si="2"/>
        <v>1138</v>
      </c>
      <c r="M43" s="14">
        <v>35970</v>
      </c>
      <c r="N43" s="14">
        <v>37451</v>
      </c>
      <c r="O43" s="14">
        <v>42159</v>
      </c>
      <c r="P43" s="14">
        <v>39807</v>
      </c>
      <c r="Q43" s="29">
        <f t="shared" si="3"/>
        <v>-2352</v>
      </c>
      <c r="R43" s="24">
        <f t="shared" si="8"/>
        <v>-5.5788799544581229</v>
      </c>
      <c r="S43" s="31">
        <f t="shared" si="13"/>
        <v>47.547210377324689</v>
      </c>
      <c r="T43" s="37">
        <v>3888</v>
      </c>
      <c r="U43" s="37">
        <v>3685</v>
      </c>
      <c r="V43" s="37">
        <v>3836</v>
      </c>
      <c r="W43" s="37">
        <v>3775</v>
      </c>
      <c r="X43" s="22">
        <f t="shared" si="5"/>
        <v>-61</v>
      </c>
      <c r="Y43" s="25">
        <f t="shared" si="6"/>
        <v>22.177748344370862</v>
      </c>
      <c r="Z43" s="10">
        <v>14943</v>
      </c>
      <c r="AA43" s="26">
        <f t="shared" si="9"/>
        <v>25.262664792879608</v>
      </c>
      <c r="AB43" s="52">
        <f t="shared" si="10"/>
        <v>5.6026902228468183</v>
      </c>
      <c r="AC43">
        <v>57</v>
      </c>
      <c r="AD43">
        <v>63</v>
      </c>
      <c r="AE43">
        <v>91</v>
      </c>
      <c r="AF43" s="23">
        <v>2584</v>
      </c>
      <c r="AG43" s="23">
        <v>2760</v>
      </c>
      <c r="AH43" t="s">
        <v>73</v>
      </c>
    </row>
    <row r="44" spans="1:34" x14ac:dyDescent="0.25">
      <c r="A44" s="15">
        <v>7804</v>
      </c>
      <c r="B44" s="15">
        <v>7451</v>
      </c>
      <c r="C44" s="15">
        <v>7395</v>
      </c>
      <c r="D44" s="15">
        <v>7522</v>
      </c>
      <c r="E44" s="27">
        <f t="shared" si="11"/>
        <v>127</v>
      </c>
      <c r="F44" s="26">
        <f t="shared" si="12"/>
        <v>1.7173766058147397</v>
      </c>
      <c r="G44" s="51">
        <f t="shared" si="7"/>
        <v>-282</v>
      </c>
      <c r="H44" s="13">
        <v>2364</v>
      </c>
      <c r="I44" s="13">
        <v>3000</v>
      </c>
      <c r="J44" s="13">
        <v>3100</v>
      </c>
      <c r="K44" s="13">
        <v>3100</v>
      </c>
      <c r="L44" s="22">
        <f t="shared" si="2"/>
        <v>0</v>
      </c>
      <c r="M44" s="14">
        <v>3255</v>
      </c>
      <c r="N44" s="14">
        <v>3582</v>
      </c>
      <c r="O44" s="14">
        <v>3233</v>
      </c>
      <c r="P44" s="14">
        <v>4048</v>
      </c>
      <c r="Q44" s="29">
        <f t="shared" si="3"/>
        <v>815</v>
      </c>
      <c r="R44" s="24">
        <f t="shared" si="8"/>
        <v>25.208784410763997</v>
      </c>
      <c r="S44" s="31">
        <f t="shared" si="13"/>
        <v>53.815474607817073</v>
      </c>
      <c r="T44" s="34">
        <v>331</v>
      </c>
      <c r="U44" s="34">
        <v>321</v>
      </c>
      <c r="V44" s="34">
        <v>328</v>
      </c>
      <c r="W44" s="34">
        <v>330</v>
      </c>
      <c r="X44" s="22">
        <f t="shared" si="5"/>
        <v>2</v>
      </c>
      <c r="Y44" s="25">
        <f t="shared" si="6"/>
        <v>22.793939393939393</v>
      </c>
      <c r="Z44" s="10">
        <v>2473</v>
      </c>
      <c r="AA44" s="26">
        <f t="shared" si="9"/>
        <v>13.344116457743631</v>
      </c>
      <c r="AB44" s="52">
        <f t="shared" si="10"/>
        <v>3.0416498180347755</v>
      </c>
      <c r="AC44">
        <v>12</v>
      </c>
      <c r="AD44">
        <v>12</v>
      </c>
      <c r="AE44">
        <v>12</v>
      </c>
      <c r="AF44" s="23">
        <v>270</v>
      </c>
      <c r="AG44" s="23">
        <v>270</v>
      </c>
      <c r="AH44" t="s">
        <v>74</v>
      </c>
    </row>
    <row r="45" spans="1:34" x14ac:dyDescent="0.25">
      <c r="A45" s="15">
        <v>24173</v>
      </c>
      <c r="B45" s="15">
        <v>24177</v>
      </c>
      <c r="C45" s="15">
        <v>21141</v>
      </c>
      <c r="D45" s="15">
        <v>26680</v>
      </c>
      <c r="E45" s="27">
        <f t="shared" si="11"/>
        <v>5539</v>
      </c>
      <c r="F45" s="26">
        <f t="shared" si="12"/>
        <v>26.200274348422496</v>
      </c>
      <c r="G45" s="51">
        <f t="shared" si="7"/>
        <v>2507</v>
      </c>
      <c r="H45" s="13">
        <v>24553</v>
      </c>
      <c r="I45" s="13">
        <v>29310</v>
      </c>
      <c r="J45" s="13">
        <v>27445</v>
      </c>
      <c r="K45" s="13">
        <v>23083</v>
      </c>
      <c r="L45" s="22">
        <f t="shared" si="2"/>
        <v>-4362</v>
      </c>
      <c r="M45" s="14">
        <v>10097</v>
      </c>
      <c r="N45" s="14">
        <v>11127</v>
      </c>
      <c r="O45" s="14">
        <v>12637</v>
      </c>
      <c r="P45" s="14">
        <v>10078</v>
      </c>
      <c r="Q45" s="29">
        <f t="shared" si="3"/>
        <v>-2559</v>
      </c>
      <c r="R45" s="24">
        <f t="shared" si="8"/>
        <v>-20.25005934952916</v>
      </c>
      <c r="S45" s="31">
        <f t="shared" si="13"/>
        <v>37.7736131934033</v>
      </c>
      <c r="T45" s="34">
        <v>825</v>
      </c>
      <c r="U45" s="34">
        <v>897</v>
      </c>
      <c r="V45" s="34">
        <v>870</v>
      </c>
      <c r="W45" s="34">
        <v>635</v>
      </c>
      <c r="X45" s="22">
        <f t="shared" si="5"/>
        <v>-235</v>
      </c>
      <c r="Y45" s="25">
        <f t="shared" si="6"/>
        <v>42.015748031496067</v>
      </c>
      <c r="Z45" s="10">
        <v>4492</v>
      </c>
      <c r="AA45" s="26">
        <f t="shared" si="9"/>
        <v>14.136242208370437</v>
      </c>
      <c r="AB45" s="52">
        <f t="shared" si="10"/>
        <v>5.9394479073909174</v>
      </c>
      <c r="AC45">
        <v>21</v>
      </c>
      <c r="AD45">
        <v>25</v>
      </c>
      <c r="AE45">
        <v>88</v>
      </c>
      <c r="AF45" s="23">
        <v>451</v>
      </c>
      <c r="AG45" s="23">
        <v>590</v>
      </c>
      <c r="AH45" s="9" t="s">
        <v>75</v>
      </c>
    </row>
    <row r="46" spans="1:34" x14ac:dyDescent="0.25">
      <c r="A46" s="15">
        <v>19970</v>
      </c>
      <c r="B46" s="15">
        <v>20441</v>
      </c>
      <c r="C46" s="15">
        <v>22020</v>
      </c>
      <c r="D46" s="15">
        <v>22073</v>
      </c>
      <c r="E46" s="27">
        <f t="shared" si="11"/>
        <v>53</v>
      </c>
      <c r="F46" s="26">
        <f t="shared" si="12"/>
        <v>0.24069028156221617</v>
      </c>
      <c r="G46" s="51">
        <f t="shared" si="7"/>
        <v>2103</v>
      </c>
      <c r="H46" s="13">
        <v>40000</v>
      </c>
      <c r="I46" s="13">
        <v>9345</v>
      </c>
      <c r="J46" s="13">
        <v>20000</v>
      </c>
      <c r="K46" s="13">
        <v>22880</v>
      </c>
      <c r="L46" s="22">
        <f t="shared" si="2"/>
        <v>2880</v>
      </c>
      <c r="M46" s="14">
        <v>6501</v>
      </c>
      <c r="N46" s="14">
        <v>8238</v>
      </c>
      <c r="O46" s="14">
        <v>8185</v>
      </c>
      <c r="P46" s="14">
        <v>8855</v>
      </c>
      <c r="Q46" s="29">
        <f t="shared" si="3"/>
        <v>670</v>
      </c>
      <c r="R46" s="24">
        <f t="shared" si="8"/>
        <v>8.185705558949298</v>
      </c>
      <c r="S46" s="31">
        <f t="shared" si="13"/>
        <v>40.116884881982514</v>
      </c>
      <c r="T46" s="34">
        <v>985</v>
      </c>
      <c r="U46" s="34">
        <v>985</v>
      </c>
      <c r="V46" s="34">
        <v>1160</v>
      </c>
      <c r="W46" s="34">
        <v>1106</v>
      </c>
      <c r="X46" s="22">
        <f t="shared" si="5"/>
        <v>-54</v>
      </c>
      <c r="Y46" s="25">
        <f t="shared" si="6"/>
        <v>19.957504520795659</v>
      </c>
      <c r="Z46" s="10">
        <v>5351</v>
      </c>
      <c r="AA46" s="26">
        <f t="shared" si="9"/>
        <v>20.669033825453187</v>
      </c>
      <c r="AB46" s="52">
        <f t="shared" si="10"/>
        <v>4.125023360119604</v>
      </c>
      <c r="AC46">
        <v>57</v>
      </c>
      <c r="AD46">
        <v>69</v>
      </c>
      <c r="AE46">
        <v>83</v>
      </c>
      <c r="AF46" s="23">
        <v>2377</v>
      </c>
      <c r="AG46" s="23">
        <v>2915</v>
      </c>
      <c r="AH46" t="s">
        <v>76</v>
      </c>
    </row>
    <row r="47" spans="1:34" x14ac:dyDescent="0.25">
      <c r="A47" s="15">
        <v>18065</v>
      </c>
      <c r="B47" s="15">
        <v>17064</v>
      </c>
      <c r="C47" s="15">
        <v>15460</v>
      </c>
      <c r="D47" s="15">
        <v>11813</v>
      </c>
      <c r="E47" s="27">
        <f t="shared" si="11"/>
        <v>-3647</v>
      </c>
      <c r="F47" s="26">
        <f t="shared" si="12"/>
        <v>-23.589909443725745</v>
      </c>
      <c r="G47" s="51">
        <f t="shared" si="7"/>
        <v>-6252</v>
      </c>
      <c r="H47" s="13">
        <v>22450</v>
      </c>
      <c r="I47" s="13">
        <v>22100</v>
      </c>
      <c r="J47" s="13">
        <v>22000</v>
      </c>
      <c r="K47" s="13"/>
      <c r="L47" s="22">
        <f t="shared" si="2"/>
        <v>-22000</v>
      </c>
      <c r="M47" s="14">
        <v>9244</v>
      </c>
      <c r="N47" s="14">
        <v>8636</v>
      </c>
      <c r="O47" s="14">
        <v>8003</v>
      </c>
      <c r="P47" s="14">
        <v>5934</v>
      </c>
      <c r="Q47" s="29">
        <f t="shared" si="3"/>
        <v>-2069</v>
      </c>
      <c r="R47" s="24">
        <f t="shared" si="8"/>
        <v>-25.852805198050731</v>
      </c>
      <c r="S47" s="31">
        <f t="shared" si="13"/>
        <v>50.232794379073901</v>
      </c>
      <c r="T47" s="34">
        <v>506</v>
      </c>
      <c r="U47" s="34">
        <v>391</v>
      </c>
      <c r="V47" s="34">
        <v>479</v>
      </c>
      <c r="W47" s="34">
        <v>495</v>
      </c>
      <c r="X47" s="22">
        <f t="shared" si="5"/>
        <v>16</v>
      </c>
      <c r="Y47" s="25">
        <f t="shared" si="6"/>
        <v>23.864646464646466</v>
      </c>
      <c r="Z47" s="10">
        <v>3277</v>
      </c>
      <c r="AA47" s="26">
        <f t="shared" si="9"/>
        <v>15.105279218797682</v>
      </c>
      <c r="AB47" s="52">
        <f t="shared" si="10"/>
        <v>3.6048214830637777</v>
      </c>
      <c r="AC47">
        <v>91</v>
      </c>
      <c r="AD47">
        <v>1</v>
      </c>
      <c r="AE47">
        <v>19</v>
      </c>
      <c r="AF47" s="23">
        <v>8</v>
      </c>
      <c r="AG47" s="23">
        <v>373</v>
      </c>
      <c r="AH47" s="9" t="s">
        <v>77</v>
      </c>
    </row>
    <row r="48" spans="1:34" x14ac:dyDescent="0.25">
      <c r="A48" s="15">
        <v>13438</v>
      </c>
      <c r="B48" s="15">
        <v>56530</v>
      </c>
      <c r="C48" s="15">
        <v>53576</v>
      </c>
      <c r="D48" s="15">
        <v>56855</v>
      </c>
      <c r="E48" s="27">
        <f t="shared" si="11"/>
        <v>3279</v>
      </c>
      <c r="F48" s="26">
        <f t="shared" si="12"/>
        <v>6.120277736299836</v>
      </c>
      <c r="G48" s="51">
        <f t="shared" si="7"/>
        <v>43417</v>
      </c>
      <c r="H48" s="13">
        <v>0</v>
      </c>
      <c r="I48" s="13">
        <v>0</v>
      </c>
      <c r="J48" s="13">
        <v>0</v>
      </c>
      <c r="K48" s="13">
        <v>0</v>
      </c>
      <c r="L48" s="22">
        <v>0</v>
      </c>
      <c r="M48" s="14">
        <v>2130</v>
      </c>
      <c r="N48" s="14">
        <v>10363</v>
      </c>
      <c r="O48" s="14">
        <v>9469</v>
      </c>
      <c r="P48" s="14">
        <v>9318</v>
      </c>
      <c r="Q48" s="29">
        <f t="shared" si="3"/>
        <v>-151</v>
      </c>
      <c r="R48" s="24">
        <f t="shared" si="8"/>
        <v>-1.5946773682543036</v>
      </c>
      <c r="S48" s="31">
        <f t="shared" si="13"/>
        <v>16.389059889191802</v>
      </c>
      <c r="T48" s="34">
        <v>0</v>
      </c>
      <c r="U48" s="34">
        <v>2334</v>
      </c>
      <c r="V48" s="34">
        <v>0</v>
      </c>
      <c r="W48" s="34">
        <v>0</v>
      </c>
      <c r="X48" s="22">
        <v>0</v>
      </c>
      <c r="Y48" s="25" t="s">
        <v>78</v>
      </c>
      <c r="Z48" s="10">
        <v>0</v>
      </c>
      <c r="AA48" s="26" t="s">
        <v>78</v>
      </c>
      <c r="AB48" s="52" t="s">
        <v>78</v>
      </c>
      <c r="AC48">
        <v>0</v>
      </c>
      <c r="AD48">
        <v>0</v>
      </c>
      <c r="AE48">
        <v>0</v>
      </c>
      <c r="AF48" s="23">
        <v>0</v>
      </c>
      <c r="AG48" s="23">
        <v>0</v>
      </c>
      <c r="AH48" t="s">
        <v>79</v>
      </c>
    </row>
    <row r="49" spans="1:34" x14ac:dyDescent="0.25">
      <c r="A49" s="1">
        <f>SUM(A4:A48)</f>
        <v>1139687</v>
      </c>
      <c r="B49" s="1">
        <v>2223176</v>
      </c>
      <c r="C49" s="1">
        <f>SUM(C2:C48)</f>
        <v>1229183</v>
      </c>
      <c r="D49" s="1">
        <f>SUM(D2:D48)</f>
        <v>1227331</v>
      </c>
      <c r="E49" s="27">
        <f t="shared" si="11"/>
        <v>-1852</v>
      </c>
      <c r="F49" s="26">
        <f t="shared" si="12"/>
        <v>-0.1506691843281269</v>
      </c>
      <c r="G49" s="51">
        <f t="shared" si="7"/>
        <v>87644</v>
      </c>
      <c r="H49" s="2">
        <f>SUM(H4:H48)</f>
        <v>1162265</v>
      </c>
      <c r="I49" s="2">
        <f>SUM(I4:I48)</f>
        <v>1671368</v>
      </c>
      <c r="J49" s="2">
        <f>SUM(J2:J48)</f>
        <v>1603706</v>
      </c>
      <c r="K49" s="2">
        <f>SUM(K2:K48)</f>
        <v>1612825</v>
      </c>
      <c r="L49" s="22">
        <f t="shared" si="2"/>
        <v>9119</v>
      </c>
      <c r="M49" s="3">
        <f>SUM(M4:M48)</f>
        <v>476042</v>
      </c>
      <c r="N49" s="3">
        <v>905733</v>
      </c>
      <c r="O49" s="3">
        <f>SUM(O2:O48)</f>
        <v>544354</v>
      </c>
      <c r="P49" s="3">
        <f>SUM(P2:P48)</f>
        <v>545582</v>
      </c>
      <c r="Q49" s="29">
        <f t="shared" si="3"/>
        <v>1228</v>
      </c>
      <c r="R49" s="24">
        <f t="shared" si="8"/>
        <v>0.22558849572153414</v>
      </c>
      <c r="S49" s="31">
        <f t="shared" si="13"/>
        <v>44.452718948678069</v>
      </c>
      <c r="T49" s="38">
        <f>SUM(T4:T45)</f>
        <v>48132</v>
      </c>
      <c r="U49" s="38">
        <f>SUM(U4:U48)</f>
        <v>51894</v>
      </c>
      <c r="V49" s="38">
        <f>SUM(V2:V48)</f>
        <v>52474</v>
      </c>
      <c r="W49" s="38">
        <f>SUM(W2:W48)</f>
        <v>51779</v>
      </c>
      <c r="X49" s="22">
        <f t="shared" si="5"/>
        <v>-695</v>
      </c>
      <c r="Y49" s="25">
        <f t="shared" si="6"/>
        <v>23.703258077599028</v>
      </c>
      <c r="Z49" s="47">
        <f>SUM(Z2:Z48)</f>
        <v>265243</v>
      </c>
      <c r="AA49" s="48">
        <f t="shared" si="9"/>
        <v>19.52134457836776</v>
      </c>
      <c r="AB49" s="52">
        <f t="shared" si="10"/>
        <v>4.627194685627896</v>
      </c>
      <c r="AC49" s="9">
        <f>SUM(AC4:AC45)</f>
        <v>1893</v>
      </c>
      <c r="AD49" s="9">
        <f>SUM(AD2:AD48)</f>
        <v>1663</v>
      </c>
      <c r="AE49" s="9">
        <f>SUM(AE2:AE48)</f>
        <v>5061</v>
      </c>
      <c r="AF49" s="9">
        <f>SUM(AF2:AF48)</f>
        <v>42453</v>
      </c>
      <c r="AG49" s="47">
        <f>SUM(AG2:AG48)</f>
        <v>113420</v>
      </c>
      <c r="AH49" s="9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5863E126BBD0940A883D23126885523" ma:contentTypeVersion="17" ma:contentTypeDescription="Opprett et nytt dokument." ma:contentTypeScope="" ma:versionID="c69b1a963debda3bbf7a297d8f1b09a3">
  <xsd:schema xmlns:xsd="http://www.w3.org/2001/XMLSchema" xmlns:xs="http://www.w3.org/2001/XMLSchema" xmlns:p="http://schemas.microsoft.com/office/2006/metadata/properties" xmlns:ns1="http://schemas.microsoft.com/sharepoint/v3" xmlns:ns2="4c1e125b-b772-4d2d-8af8-eec310c9bc7c" xmlns:ns3="6523e425-3997-4398-916d-d9da0d00421c" xmlns:ns4="f2beb10c-9791-4783-b7a5-1b3030f9b029" targetNamespace="http://schemas.microsoft.com/office/2006/metadata/properties" ma:root="true" ma:fieldsID="0bac6252c30089b014e7e2a1b09b0aef" ns1:_="" ns2:_="" ns3:_="" ns4:_="">
    <xsd:import namespace="http://schemas.microsoft.com/sharepoint/v3"/>
    <xsd:import namespace="4c1e125b-b772-4d2d-8af8-eec310c9bc7c"/>
    <xsd:import namespace="6523e425-3997-4398-916d-d9da0d00421c"/>
    <xsd:import namespace="f2beb10c-9791-4783-b7a5-1b3030f9b029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h3ecda64fe994b47aa30e5432815760a" minOccurs="0"/>
                <xsd:element ref="ns2:TaxCatchAll" minOccurs="0"/>
                <xsd:element ref="ns2:df8ae297421a46099bed64514a3fb8ef" minOccurs="0"/>
                <xsd:element ref="ns2:kaa0af3728ae4e579c454f9bb4450f29" minOccurs="0"/>
                <xsd:element ref="ns3:MediaServiceMetadata" minOccurs="0"/>
                <xsd:element ref="ns3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Planlagt startdato" ma:description="Planlagt startdato er en områdekolonne som opprettes av publiseringsfunksjonen. Den brukes til å angi dato og klokkeslett for når denne siden vises for første gang for besøkende på området." ma:hidden="true" ma:internalName="PublishingStartDate" ma:readOnly="false">
      <xsd:simpleType>
        <xsd:restriction base="dms:Unknown"/>
      </xsd:simpleType>
    </xsd:element>
    <xsd:element name="PublishingExpirationDate" ma:index="9" nillable="true" ma:displayName="Planlagt utløpsdato" ma:description="Planlagt sluttdato er en områdekolonne som opprettes av publiseringsfunksjonen. Den brukes til å angi dato og klokkeslett for når denne siden ikke lenger vises for besøkende på området." ma:hidden="true" ma:internalName="PublishingExpirationDate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1e125b-b772-4d2d-8af8-eec310c9bc7c" elementFormDefault="qualified">
    <xsd:import namespace="http://schemas.microsoft.com/office/2006/documentManagement/types"/>
    <xsd:import namespace="http://schemas.microsoft.com/office/infopath/2007/PartnerControls"/>
    <xsd:element name="h3ecda64fe994b47aa30e5432815760a" ma:index="10" nillable="true" ma:displayName="Dokumenttype_0" ma:hidden="true" ma:internalName="h3ecda64fe994b47aa30e5432815760a">
      <xsd:simpleType>
        <xsd:restriction base="dms:Note"/>
      </xsd:simpleType>
    </xsd:element>
    <xsd:element name="TaxCatchAll" ma:index="11" nillable="true" ma:displayName="Taxonomy Catch All Column" ma:hidden="true" ma:list="{e4fc7036-5e58-4b35-96f9-fb1953f7469d}" ma:internalName="TaxCatchAll" ma:showField="CatchAllData" ma:web="61cab162-cc89-44c5-9d96-79658008af6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f8ae297421a46099bed64514a3fb8ef" ma:index="12" nillable="true" ma:displayName="Avdelinger_0" ma:hidden="true" ma:internalName="df8ae297421a46099bed64514a3fb8ef">
      <xsd:simpleType>
        <xsd:restriction base="dms:Note"/>
      </xsd:simpleType>
    </xsd:element>
    <xsd:element name="kaa0af3728ae4e579c454f9bb4450f29" ma:index="13" nillable="true" ma:displayName="Klassifisering_0" ma:hidden="true" ma:internalName="kaa0af3728ae4e579c454f9bb4450f29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23e425-3997-4398-916d-d9da0d0042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4" nillable="true" ma:displayName="MediaServiceMetadata" ma:description="" ma:hidden="true" ma:internalName="MediaServiceMetadata" ma:readOnly="false">
      <xsd:simpleType>
        <xsd:restriction base="dms:Note"/>
      </xsd:simpleType>
    </xsd:element>
    <xsd:element name="MediaServiceFastMetadata" ma:index="15" nillable="true" ma:displayName="MediaServiceFastMetadata" ma:description="" ma:hidden="true" ma:internalName="MediaServiceFastMetadata" ma:readOnly="fals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beb10c-9791-4783-b7a5-1b3030f9b029" elementFormDefault="qualified">
    <xsd:import namespace="http://schemas.microsoft.com/office/2006/documentManagement/types"/>
    <xsd:import namespace="http://schemas.microsoft.com/office/infopath/2007/PartnerControls"/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7" nillable="true" ma:displayName="MediaServiceAutoTags" ma:internalName="MediaServiceAutoTags" ma:readOnly="true">
      <xsd:simpleType>
        <xsd:restriction base="dms:Text"/>
      </xsd:simpleType>
    </xsd:element>
    <xsd:element name="MediaServiceOCR" ma:index="18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MediaService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c1e125b-b772-4d2d-8af8-eec310c9bc7c"/>
    <MediaServiceMetadata xmlns="6523e425-3997-4398-916d-d9da0d00421c" xsi:nil="true"/>
    <df8ae297421a46099bed64514a3fb8ef xmlns="4c1e125b-b772-4d2d-8af8-eec310c9bc7c" xsi:nil="true"/>
    <MediaServiceFastMetadata xmlns="6523e425-3997-4398-916d-d9da0d00421c" xsi:nil="true"/>
    <PublishingExpirationDate xmlns="http://schemas.microsoft.com/sharepoint/v3" xsi:nil="true"/>
    <PublishingStartDate xmlns="http://schemas.microsoft.com/sharepoint/v3" xsi:nil="true"/>
    <kaa0af3728ae4e579c454f9bb4450f29 xmlns="4c1e125b-b772-4d2d-8af8-eec310c9bc7c" xsi:nil="true"/>
    <h3ecda64fe994b47aa30e5432815760a xmlns="4c1e125b-b772-4d2d-8af8-eec310c9bc7c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CBBE040-A707-4E8B-A532-ECD993E58E7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c1e125b-b772-4d2d-8af8-eec310c9bc7c"/>
    <ds:schemaRef ds:uri="6523e425-3997-4398-916d-d9da0d00421c"/>
    <ds:schemaRef ds:uri="f2beb10c-9791-4783-b7a5-1b3030f9b02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F9047E4-7B7D-438C-9300-5932050F393A}">
  <ds:schemaRefs>
    <ds:schemaRef ds:uri="http://schemas.microsoft.com/office/2006/metadata/properties"/>
    <ds:schemaRef ds:uri="http://schemas.openxmlformats.org/package/2006/metadata/core-properties"/>
    <ds:schemaRef ds:uri="4c1e125b-b772-4d2d-8af8-eec310c9bc7c"/>
    <ds:schemaRef ds:uri="http://schemas.microsoft.com/sharepoint/v3"/>
    <ds:schemaRef ds:uri="http://schemas.microsoft.com/office/infopath/2007/PartnerControls"/>
    <ds:schemaRef ds:uri="http://purl.org/dc/terms/"/>
    <ds:schemaRef ds:uri="6523e425-3997-4398-916d-d9da0d00421c"/>
    <ds:schemaRef ds:uri="http://schemas.microsoft.com/office/2006/documentManagement/types"/>
    <ds:schemaRef ds:uri="http://purl.org/dc/elements/1.1/"/>
    <ds:schemaRef ds:uri="f2beb10c-9791-4783-b7a5-1b3030f9b029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97CC956-862B-41EC-82BA-CC497E55AF3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Total</vt:lpstr>
      <vt:lpstr>Sør</vt:lpstr>
      <vt:lpstr>Nord</vt:lpstr>
      <vt:lpstr>Uten Theim</vt:lpstr>
    </vt:vector>
  </TitlesOfParts>
  <Manager/>
  <Company>NTFK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Morten Olsen Haugen</dc:creator>
  <cp:keywords/>
  <dc:description/>
  <cp:lastModifiedBy>Bjørnar Skjesol</cp:lastModifiedBy>
  <cp:revision/>
  <dcterms:created xsi:type="dcterms:W3CDTF">2014-01-02T10:17:23Z</dcterms:created>
  <dcterms:modified xsi:type="dcterms:W3CDTF">2019-04-03T11:26:13Z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347700</vt:r8>
  </property>
  <property fmtid="{D5CDD505-2E9C-101B-9397-08002B2CF9AE}" pid="3" name="ContentTypeId">
    <vt:lpwstr>0x01010065863E126BBD0940A883D23126885523</vt:lpwstr>
  </property>
  <property fmtid="{D5CDD505-2E9C-101B-9397-08002B2CF9AE}" pid="4" name="ComplianceAssetId">
    <vt:lpwstr/>
  </property>
  <property fmtid="{D5CDD505-2E9C-101B-9397-08002B2CF9AE}" pid="5" name="Dokumenttype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  <property fmtid="{D5CDD505-2E9C-101B-9397-08002B2CF9AE}" pid="8" name="Klassifisering">
    <vt:lpwstr/>
  </property>
  <property fmtid="{D5CDD505-2E9C-101B-9397-08002B2CF9AE}" pid="9" name="Avdelinger">
    <vt:lpwstr/>
  </property>
  <property fmtid="{D5CDD505-2E9C-101B-9397-08002B2CF9AE}" pid="10" name="TemplateUrl">
    <vt:lpwstr/>
  </property>
</Properties>
</file>